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odel" sheetId="1" r:id="rId1"/>
    <sheet name="Impulse response chart" sheetId="2" r:id="rId2"/>
    <sheet name="DAD-DAS chart" sheetId="3" r:id="rId3"/>
    <sheet name="Phillips curve cha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" authorId="0">
      <text>
        <r>
          <rPr>
            <b/>
            <sz val="8"/>
            <rFont val="Tahoma"/>
            <family val="0"/>
          </rPr>
          <t xml:space="preserve">AHW: </t>
        </r>
        <r>
          <rPr>
            <sz val="8"/>
            <rFont val="Tahoma"/>
            <family val="2"/>
          </rPr>
          <t>Note that in these calculations,  past inflation is taken from the general solution with the 0-bound.</t>
        </r>
      </text>
    </comment>
  </commentList>
</comments>
</file>

<file path=xl/sharedStrings.xml><?xml version="1.0" encoding="utf-8"?>
<sst xmlns="http://schemas.openxmlformats.org/spreadsheetml/2006/main" count="72" uniqueCount="57">
  <si>
    <t>Parameters</t>
  </si>
  <si>
    <t>alpha</t>
  </si>
  <si>
    <t>phi</t>
  </si>
  <si>
    <t>theta_pi</t>
  </si>
  <si>
    <t>theta_y</t>
  </si>
  <si>
    <t>rho</t>
  </si>
  <si>
    <t>impact</t>
  </si>
  <si>
    <t>demand</t>
  </si>
  <si>
    <t>pi_target</t>
  </si>
  <si>
    <t>cost</t>
  </si>
  <si>
    <t>risk</t>
  </si>
  <si>
    <t>y_gap</t>
  </si>
  <si>
    <t>gamma</t>
  </si>
  <si>
    <t>Time</t>
  </si>
  <si>
    <t>pi_target_init</t>
  </si>
  <si>
    <t>u_n</t>
  </si>
  <si>
    <t>beta</t>
  </si>
  <si>
    <t>Initial inflation target</t>
  </si>
  <si>
    <t>Okun's law elasticity</t>
  </si>
  <si>
    <t>IS curve elasticity</t>
  </si>
  <si>
    <t>Phillips curve C elasticity</t>
  </si>
  <si>
    <t>Taylor rule inflation coef.</t>
  </si>
  <si>
    <t>Taylor rule output gap coef.</t>
  </si>
  <si>
    <t>Long-run real interest rate</t>
  </si>
  <si>
    <t>Structural Parameters</t>
  </si>
  <si>
    <t>Monetary Policy Parameters</t>
  </si>
  <si>
    <t>Shock Persistence Parameters (omega)</t>
  </si>
  <si>
    <t>share of past inflation</t>
  </si>
  <si>
    <t>Useful calculations</t>
  </si>
  <si>
    <t>Ygap equilibrium denominator constant</t>
  </si>
  <si>
    <t>AD slope constant</t>
  </si>
  <si>
    <t>Natural rate of unemp.</t>
  </si>
  <si>
    <t>AD - pi</t>
  </si>
  <si>
    <t>AS - pi</t>
  </si>
  <si>
    <t>SR - u</t>
  </si>
  <si>
    <t>LR - u</t>
  </si>
  <si>
    <t>demand shock</t>
  </si>
  <si>
    <t>cost-push shock</t>
  </si>
  <si>
    <t>risk-premium shock</t>
  </si>
  <si>
    <t>Output gap</t>
  </si>
  <si>
    <t>Inflation</t>
  </si>
  <si>
    <t>delta</t>
  </si>
  <si>
    <t>Other parameters</t>
  </si>
  <si>
    <t>share of demand offset in SR</t>
  </si>
  <si>
    <t>Shocks</t>
  </si>
  <si>
    <t>Monetary policy</t>
  </si>
  <si>
    <t>deviation_TR</t>
  </si>
  <si>
    <t>Real int.</t>
  </si>
  <si>
    <t>Nom. int.</t>
  </si>
  <si>
    <t>Unemp. rate</t>
  </si>
  <si>
    <t>No. of quarters for inflation target</t>
  </si>
  <si>
    <t>Endogenous variables (under Taylor rule)</t>
  </si>
  <si>
    <t>Endogenous variables (general solution with 0-bound)</t>
  </si>
  <si>
    <t>Phillips curves at the steady-state</t>
  </si>
  <si>
    <t>AD - AS curves at the steady-state</t>
  </si>
  <si>
    <t>AD - AS curves at the impact period of the shocks</t>
  </si>
  <si>
    <t>Phillips curves at the impact period of the shocks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</si>
</sst>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0"/>
    </font>
    <font>
      <b/>
      <sz val="16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0" fillId="0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0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29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4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Impulse responses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72"/>
          <c:w val="0.94025"/>
          <c:h val="0.8725"/>
        </c:manualLayout>
      </c:layout>
      <c:lineChart>
        <c:grouping val="standard"/>
        <c:varyColors val="0"/>
        <c:ser>
          <c:idx val="7"/>
          <c:order val="0"/>
          <c:tx>
            <c:strRef>
              <c:f>Model!$S$2</c:f>
              <c:strCache>
                <c:ptCount val="1"/>
                <c:pt idx="0">
                  <c:v>Nom. int.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Model!$S$3:$S$35</c:f>
              <c:numCach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Model!$T$2</c:f>
              <c:strCache>
                <c:ptCount val="1"/>
                <c:pt idx="0">
                  <c:v>Real int.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Model!$T$3:$T$35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Model!$Q$2</c:f>
              <c:strCache>
                <c:ptCount val="1"/>
                <c:pt idx="0">
                  <c:v>Output gap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Model!$Q$3:$Q$35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Model!$R$2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Model!$R$3:$R$35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97431"/>
        <c:crosses val="autoZero"/>
        <c:auto val="1"/>
        <c:lblOffset val="100"/>
        <c:tickLblSkip val="4"/>
        <c:tickMarkSkip val="4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520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"/>
          <c:y val="0.937"/>
          <c:w val="0.801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Dynamic AD - AS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72"/>
          <c:w val="0.926"/>
          <c:h val="0.8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Model!$R$2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Model!$Q$5:$Q$107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Model!$R$5:$R$107</c:f>
              <c:numCache>
                <c:ptCount val="10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AD - pi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xVal>
            <c:numRef>
              <c:f>Model!$A$33:$A$43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Model!$B$33:$B$43</c:f>
              <c:numCache>
                <c:ptCount val="11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-1</c:v>
                </c:pt>
                <c:pt idx="7">
                  <c:v>-4</c:v>
                </c:pt>
                <c:pt idx="8">
                  <c:v>-7</c:v>
                </c:pt>
                <c:pt idx="9">
                  <c:v>-10</c:v>
                </c:pt>
                <c:pt idx="10">
                  <c:v>-13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Model!$C$32</c:f>
              <c:strCache>
                <c:ptCount val="1"/>
                <c:pt idx="0">
                  <c:v>AS - pi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Model!$B$61</c:f>
              <c:strCache>
                <c:ptCount val="1"/>
                <c:pt idx="0">
                  <c:v>AD - 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Model!$A$62:$A$72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Model!$B$62:$B$72</c:f>
              <c:numCache>
                <c:ptCount val="11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-1</c:v>
                </c:pt>
                <c:pt idx="7">
                  <c:v>-4</c:v>
                </c:pt>
                <c:pt idx="8">
                  <c:v>-7</c:v>
                </c:pt>
                <c:pt idx="9">
                  <c:v>-10</c:v>
                </c:pt>
                <c:pt idx="10">
                  <c:v>-13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Model!$C$61</c:f>
              <c:strCache>
                <c:ptCount val="1"/>
                <c:pt idx="0">
                  <c:v>AS - 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Model!$A$62:$A$72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Model!$C$62:$C$72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Output Gap (percentage points)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9857"/>
        <c:crosses val="autoZero"/>
        <c:crossBetween val="midCat"/>
        <c:dispUnits/>
      </c:valAx>
      <c:valAx>
        <c:axId val="353985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(percentage points)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32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Phillips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725"/>
          <c:w val="0.955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Model!$U$2</c:f>
              <c:strCache>
                <c:ptCount val="1"/>
                <c:pt idx="0">
                  <c:v>Unemp.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Model!$U$5:$U$57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</c:numCache>
            </c:numRef>
          </c:xVal>
          <c:yVal>
            <c:numRef>
              <c:f>Model!$R$5:$R$57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Model!$B$46</c:f>
              <c:strCache>
                <c:ptCount val="1"/>
                <c:pt idx="0">
                  <c:v>SR - 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Model!$B$47:$B$57</c:f>
              <c:numCache>
                <c:ptCount val="11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4.5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2.5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Model!$C$46</c:f>
              <c:strCache>
                <c:ptCount val="1"/>
                <c:pt idx="0">
                  <c:v>LR - u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Model!$C$47:$C$57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Model!$B$75</c:f>
              <c:strCache>
                <c:ptCount val="1"/>
                <c:pt idx="0">
                  <c:v>SR - 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Model!$B$76:$B$86</c:f>
              <c:numCache>
                <c:ptCount val="11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4.5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2.5</c:v>
                </c:pt>
              </c:numCache>
            </c:numRef>
          </c:xVal>
          <c:yVal>
            <c:numRef>
              <c:f>Model!$C$62:$C$72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Unemployment rate(percentage points)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2971"/>
        <c:crosses val="autoZero"/>
        <c:crossBetween val="midCat"/>
        <c:dispUnits/>
        <c:majorUnit val="0.5"/>
      </c:valAx>
      <c:valAx>
        <c:axId val="1829297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(percentage points)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5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0.79525</cdr:y>
    </cdr:from>
    <cdr:to>
      <cdr:x>0.7465</cdr:x>
      <cdr:y>0.86375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5067300"/>
          <a:ext cx="600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</a:t>
          </a:r>
        </a:p>
      </cdr:txBody>
    </cdr:sp>
  </cdr:relSizeAnchor>
  <cdr:relSizeAnchor xmlns:cdr="http://schemas.openxmlformats.org/drawingml/2006/chartDrawing">
    <cdr:from>
      <cdr:x>0.8865</cdr:x>
      <cdr:y>0.33625</cdr:y>
    </cdr:from>
    <cdr:to>
      <cdr:x>0.9545</cdr:x>
      <cdr:y>0.40425</cdr:y>
    </cdr:to>
    <cdr:sp>
      <cdr:nvSpPr>
        <cdr:cNvPr id="2" name="TextBox 1"/>
        <cdr:cNvSpPr txBox="1">
          <a:spLocks noChangeArrowheads="1"/>
        </cdr:cNvSpPr>
      </cdr:nvSpPr>
      <cdr:spPr>
        <a:xfrm>
          <a:off x="7762875" y="2143125"/>
          <a:ext cx="600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0.489</cdr:y>
    </cdr:from>
    <cdr:to>
      <cdr:x>0.92375</cdr:x>
      <cdr:y>0.5575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3114675"/>
          <a:ext cx="1724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</a:p>
      </cdr:txBody>
    </cdr:sp>
  </cdr:relSizeAnchor>
  <cdr:relSizeAnchor xmlns:cdr="http://schemas.openxmlformats.org/drawingml/2006/chartDrawing">
    <cdr:from>
      <cdr:x>0.4615</cdr:x>
      <cdr:y>0.2065</cdr:y>
    </cdr:from>
    <cdr:to>
      <cdr:x>0.60425</cdr:x>
      <cdr:y>0.275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1314450"/>
          <a:ext cx="1247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Long-run PC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57421875" style="0" customWidth="1"/>
    <col min="2" max="2" width="26.421875" style="3" customWidth="1"/>
    <col min="3" max="3" width="16.140625" style="10" customWidth="1"/>
    <col min="4" max="4" width="2.140625" style="51" customWidth="1"/>
    <col min="5" max="5" width="6.57421875" style="3" customWidth="1"/>
    <col min="6" max="6" width="5.421875" style="10" customWidth="1"/>
    <col min="7" max="7" width="7.421875" style="5" customWidth="1"/>
    <col min="8" max="8" width="8.7109375" style="5" customWidth="1"/>
    <col min="9" max="9" width="7.28125" style="1" customWidth="1"/>
    <col min="10" max="10" width="9.7109375" style="5" customWidth="1"/>
    <col min="11" max="11" width="12.8515625" style="1" customWidth="1"/>
    <col min="12" max="12" width="11.8515625" style="0" customWidth="1"/>
    <col min="13" max="13" width="9.140625" style="0" customWidth="1"/>
    <col min="14" max="14" width="10.57421875" style="0" customWidth="1"/>
    <col min="15" max="15" width="9.8515625" style="3" customWidth="1"/>
    <col min="16" max="16" width="12.00390625" style="1" customWidth="1"/>
    <col min="17" max="17" width="12.57421875" style="0" customWidth="1"/>
    <col min="18" max="18" width="9.28125" style="0" customWidth="1"/>
    <col min="19" max="19" width="11.28125" style="0" customWidth="1"/>
    <col min="20" max="20" width="10.7109375" style="3" customWidth="1"/>
    <col min="21" max="21" width="12.28125" style="1" customWidth="1"/>
  </cols>
  <sheetData>
    <row r="1" spans="1:21" ht="15">
      <c r="A1" s="2" t="s">
        <v>0</v>
      </c>
      <c r="F1" s="12" t="s">
        <v>13</v>
      </c>
      <c r="G1" s="8" t="s">
        <v>44</v>
      </c>
      <c r="H1" s="7"/>
      <c r="I1" s="9"/>
      <c r="J1" s="8" t="s">
        <v>45</v>
      </c>
      <c r="K1" s="9"/>
      <c r="L1" s="8" t="s">
        <v>51</v>
      </c>
      <c r="M1" s="7"/>
      <c r="N1" s="7"/>
      <c r="O1" s="4"/>
      <c r="P1" s="11"/>
      <c r="Q1" s="8" t="s">
        <v>52</v>
      </c>
      <c r="R1" s="7"/>
      <c r="S1" s="7"/>
      <c r="T1" s="4"/>
      <c r="U1" s="11"/>
    </row>
    <row r="2" spans="5:21" ht="15.75" thickBot="1">
      <c r="E2" s="31"/>
      <c r="F2" s="16"/>
      <c r="G2" s="40" t="s">
        <v>9</v>
      </c>
      <c r="H2" s="40" t="s">
        <v>7</v>
      </c>
      <c r="I2" s="57" t="s">
        <v>10</v>
      </c>
      <c r="J2" s="40" t="s">
        <v>8</v>
      </c>
      <c r="K2" s="57" t="s">
        <v>46</v>
      </c>
      <c r="L2" s="40" t="s">
        <v>39</v>
      </c>
      <c r="M2" s="40" t="s">
        <v>40</v>
      </c>
      <c r="N2" s="40" t="s">
        <v>48</v>
      </c>
      <c r="O2" s="15" t="s">
        <v>47</v>
      </c>
      <c r="P2" s="16" t="s">
        <v>49</v>
      </c>
      <c r="Q2" s="40" t="s">
        <v>39</v>
      </c>
      <c r="R2" s="40" t="s">
        <v>40</v>
      </c>
      <c r="S2" s="40" t="s">
        <v>48</v>
      </c>
      <c r="T2" s="15" t="s">
        <v>47</v>
      </c>
      <c r="U2" s="16" t="s">
        <v>49</v>
      </c>
    </row>
    <row r="3" spans="1:21" ht="15">
      <c r="A3" s="29" t="s">
        <v>24</v>
      </c>
      <c r="B3" s="21"/>
      <c r="C3" s="30"/>
      <c r="F3" s="10">
        <v>-4</v>
      </c>
      <c r="G3" s="14">
        <v>0</v>
      </c>
      <c r="H3" s="14">
        <v>0</v>
      </c>
      <c r="I3" s="10">
        <v>0</v>
      </c>
      <c r="J3" s="14">
        <f>C$13</f>
        <v>2</v>
      </c>
      <c r="K3" s="10">
        <v>0</v>
      </c>
      <c r="L3" s="6">
        <v>0</v>
      </c>
      <c r="M3" s="14">
        <f>J3</f>
        <v>2</v>
      </c>
      <c r="N3" s="14">
        <f>M3+O3</f>
        <v>4</v>
      </c>
      <c r="O3" s="14">
        <f>C$6</f>
        <v>2</v>
      </c>
      <c r="P3" s="13">
        <f>C$7</f>
        <v>5</v>
      </c>
      <c r="Q3" s="6">
        <f aca="true" t="shared" si="0" ref="Q3:U6">L3</f>
        <v>0</v>
      </c>
      <c r="R3" s="6">
        <f t="shared" si="0"/>
        <v>2</v>
      </c>
      <c r="S3" s="6">
        <f t="shared" si="0"/>
        <v>4</v>
      </c>
      <c r="T3" s="6">
        <f t="shared" si="0"/>
        <v>2</v>
      </c>
      <c r="U3" s="13">
        <f t="shared" si="0"/>
        <v>5</v>
      </c>
    </row>
    <row r="4" spans="1:21" ht="15">
      <c r="A4" s="22" t="s">
        <v>1</v>
      </c>
      <c r="B4" s="44" t="s">
        <v>19</v>
      </c>
      <c r="C4" s="23">
        <v>1</v>
      </c>
      <c r="F4" s="10">
        <v>-3</v>
      </c>
      <c r="G4" s="14">
        <v>0</v>
      </c>
      <c r="H4" s="14">
        <v>0</v>
      </c>
      <c r="I4" s="10">
        <v>0</v>
      </c>
      <c r="J4" s="14">
        <f>C$13</f>
        <v>2</v>
      </c>
      <c r="K4" s="10">
        <v>0</v>
      </c>
      <c r="L4" s="6">
        <v>0</v>
      </c>
      <c r="M4" s="14">
        <f>J4</f>
        <v>2</v>
      </c>
      <c r="N4" s="14">
        <f>M4+O4</f>
        <v>4</v>
      </c>
      <c r="O4" s="14">
        <f>C$6</f>
        <v>2</v>
      </c>
      <c r="P4" s="13">
        <f>C$7</f>
        <v>5</v>
      </c>
      <c r="Q4" s="6">
        <f t="shared" si="0"/>
        <v>0</v>
      </c>
      <c r="R4" s="6">
        <f t="shared" si="0"/>
        <v>2</v>
      </c>
      <c r="S4" s="6">
        <f t="shared" si="0"/>
        <v>4</v>
      </c>
      <c r="T4" s="6">
        <f t="shared" si="0"/>
        <v>2</v>
      </c>
      <c r="U4" s="13">
        <f t="shared" si="0"/>
        <v>5</v>
      </c>
    </row>
    <row r="5" spans="1:21" ht="15">
      <c r="A5" s="22" t="s">
        <v>2</v>
      </c>
      <c r="B5" s="19" t="s">
        <v>20</v>
      </c>
      <c r="C5" s="23">
        <v>0.25</v>
      </c>
      <c r="F5" s="10">
        <v>-2</v>
      </c>
      <c r="G5" s="14">
        <v>0</v>
      </c>
      <c r="H5" s="14">
        <v>0</v>
      </c>
      <c r="I5" s="10">
        <v>0</v>
      </c>
      <c r="J5" s="14">
        <f>C$13</f>
        <v>2</v>
      </c>
      <c r="K5" s="10">
        <v>0</v>
      </c>
      <c r="L5" s="6">
        <v>0</v>
      </c>
      <c r="M5" s="14">
        <f>J5</f>
        <v>2</v>
      </c>
      <c r="N5" s="14">
        <f>M5+O5</f>
        <v>4</v>
      </c>
      <c r="O5" s="14">
        <f>C$6</f>
        <v>2</v>
      </c>
      <c r="P5" s="13">
        <f>C$7</f>
        <v>5</v>
      </c>
      <c r="Q5" s="6">
        <f t="shared" si="0"/>
        <v>0</v>
      </c>
      <c r="R5" s="6">
        <f t="shared" si="0"/>
        <v>2</v>
      </c>
      <c r="S5" s="6">
        <f t="shared" si="0"/>
        <v>4</v>
      </c>
      <c r="T5" s="6">
        <f t="shared" si="0"/>
        <v>2</v>
      </c>
      <c r="U5" s="13">
        <f t="shared" si="0"/>
        <v>5</v>
      </c>
    </row>
    <row r="6" spans="1:21" ht="15">
      <c r="A6" s="22" t="s">
        <v>5</v>
      </c>
      <c r="B6" s="19" t="s">
        <v>23</v>
      </c>
      <c r="C6" s="23">
        <v>2</v>
      </c>
      <c r="E6" s="31"/>
      <c r="F6" s="35">
        <v>-1</v>
      </c>
      <c r="G6" s="58">
        <v>0</v>
      </c>
      <c r="H6" s="58">
        <v>0</v>
      </c>
      <c r="I6" s="35">
        <v>0</v>
      </c>
      <c r="J6" s="58">
        <f>C$13</f>
        <v>2</v>
      </c>
      <c r="K6" s="35">
        <v>0</v>
      </c>
      <c r="L6" s="59">
        <v>0</v>
      </c>
      <c r="M6" s="58">
        <f>J6</f>
        <v>2</v>
      </c>
      <c r="N6" s="58">
        <f>M6+O6</f>
        <v>4</v>
      </c>
      <c r="O6" s="58">
        <f>C$6</f>
        <v>2</v>
      </c>
      <c r="P6" s="36">
        <f>C$7</f>
        <v>5</v>
      </c>
      <c r="Q6" s="6">
        <f t="shared" si="0"/>
        <v>0</v>
      </c>
      <c r="R6" s="6">
        <f t="shared" si="0"/>
        <v>2</v>
      </c>
      <c r="S6" s="6">
        <f t="shared" si="0"/>
        <v>4</v>
      </c>
      <c r="T6" s="6">
        <f t="shared" si="0"/>
        <v>2</v>
      </c>
      <c r="U6" s="13">
        <f t="shared" si="0"/>
        <v>5</v>
      </c>
    </row>
    <row r="7" spans="1:21" ht="15">
      <c r="A7" s="22" t="s">
        <v>15</v>
      </c>
      <c r="B7" s="19" t="s">
        <v>31</v>
      </c>
      <c r="C7" s="23">
        <v>5</v>
      </c>
      <c r="E7" s="67" t="s">
        <v>6</v>
      </c>
      <c r="F7" s="64">
        <v>0</v>
      </c>
      <c r="G7" s="61">
        <v>0</v>
      </c>
      <c r="H7" s="61">
        <v>0</v>
      </c>
      <c r="I7" s="60">
        <v>0</v>
      </c>
      <c r="J7" s="61">
        <v>2</v>
      </c>
      <c r="K7" s="64">
        <f aca="true" t="shared" si="1" ref="K7:K38">(1-C$22)*K6+C$22*((1/C$4)*H7-I7)</f>
        <v>0</v>
      </c>
      <c r="L7" s="62">
        <f>(-(C$4*C$11)*(C$21*(R6-J7)+G7)-C$4*(K7+I7)+H7)/C$28</f>
        <v>0</v>
      </c>
      <c r="M7" s="63">
        <f>C$21*R6+(1-C$21)*J7+C$5*L7+G7</f>
        <v>2</v>
      </c>
      <c r="N7" s="63">
        <f>C$6+C$21*M7+(1-C$21)*J8+C$11*(M7-J7)+C$12*L7+K7</f>
        <v>4</v>
      </c>
      <c r="O7" s="63">
        <f>N7-C$21*M7-(1-C$21)*J8+I7</f>
        <v>2</v>
      </c>
      <c r="P7" s="64">
        <f>C$7-C$8*L7</f>
        <v>5</v>
      </c>
      <c r="Q7" s="62">
        <f>-C$4*(T7-C$6)+H7</f>
        <v>0</v>
      </c>
      <c r="R7" s="63">
        <f>C$21*R6+(1-C$21)*J7+C$5*Q7+G7</f>
        <v>2</v>
      </c>
      <c r="S7" s="63">
        <f>MAX(N7,0)</f>
        <v>4</v>
      </c>
      <c r="T7" s="62">
        <f>(1/(1-C$21*C$5*C$4))*(S7-(C$21^2)*R6-C$21*(1-C$21)*J7-C$21*C$5*(C$4*C$6+H7)-C$21*G7-(1-C$21)*J8+I7)</f>
        <v>2</v>
      </c>
      <c r="U7" s="64">
        <f>C$7-C$8*Q7</f>
        <v>5</v>
      </c>
    </row>
    <row r="8" spans="1:21" ht="15">
      <c r="A8" s="26" t="s">
        <v>16</v>
      </c>
      <c r="B8" s="28" t="s">
        <v>18</v>
      </c>
      <c r="C8" s="27">
        <v>0.5</v>
      </c>
      <c r="F8" s="10">
        <v>1</v>
      </c>
      <c r="G8" s="5">
        <f aca="true" t="shared" si="2" ref="G8:G39">G7*C$16</f>
        <v>0</v>
      </c>
      <c r="H8" s="5">
        <f aca="true" t="shared" si="3" ref="H8:H39">H7*C$17</f>
        <v>0</v>
      </c>
      <c r="I8" s="10">
        <f aca="true" t="shared" si="4" ref="I8:I39">I7*C$18</f>
        <v>0</v>
      </c>
      <c r="J8" s="5">
        <f>IF(F8&lt;C$23,J$7,J$6)</f>
        <v>2</v>
      </c>
      <c r="K8" s="50">
        <f t="shared" si="1"/>
        <v>0</v>
      </c>
      <c r="L8" s="73">
        <f aca="true" t="shared" si="5" ref="L8:L57">(-(C$4*C$11)*(C$21*(R7-J8)+G8)-C$4*(K8+I8)+H8)/C$28</f>
        <v>0</v>
      </c>
      <c r="M8" s="74">
        <f aca="true" t="shared" si="6" ref="M8:M57">C$21*R7+(1-C$21)*J8+C$5*L8+G8</f>
        <v>2</v>
      </c>
      <c r="N8" s="74">
        <f aca="true" t="shared" si="7" ref="N8:N57">C$6+C$21*M8+(1-C$21)*J9+C$11*(M8-J8)+C$12*L8+K8</f>
        <v>4</v>
      </c>
      <c r="O8" s="74">
        <f aca="true" t="shared" si="8" ref="O8:O57">N8-C$21*M8-(1-C$21)*J9+I8</f>
        <v>2</v>
      </c>
      <c r="P8" s="50">
        <f aca="true" t="shared" si="9" ref="P8:P57">C$7-C$8*L8</f>
        <v>5</v>
      </c>
      <c r="Q8" s="73">
        <f aca="true" t="shared" si="10" ref="Q8:Q57">-C$4*(T8-C$6)+H8</f>
        <v>0</v>
      </c>
      <c r="R8" s="74">
        <f aca="true" t="shared" si="11" ref="R8:R57">C$21*R7+(1-C$21)*J8+C$5*Q8+G8</f>
        <v>2</v>
      </c>
      <c r="S8" s="74">
        <f aca="true" t="shared" si="12" ref="S8:S57">MAX(N8,0)</f>
        <v>4</v>
      </c>
      <c r="T8" s="73">
        <f aca="true" t="shared" si="13" ref="T8:T57">(1/(1-C$21*C$5*C$4))*(S8-(C$21^2)*R7-C$21*(1-C$21)*J8-C$21*C$5*(C$4*C$6+H8)-C$21*G8-(1-C$21)*J9+I8)</f>
        <v>2</v>
      </c>
      <c r="U8" s="50">
        <f aca="true" t="shared" si="14" ref="U8:U57">C$7-C$8*Q8</f>
        <v>5</v>
      </c>
    </row>
    <row r="9" spans="1:21" ht="15">
      <c r="A9" s="24"/>
      <c r="C9" s="25"/>
      <c r="F9" s="10">
        <v>2</v>
      </c>
      <c r="G9" s="5">
        <f t="shared" si="2"/>
        <v>0</v>
      </c>
      <c r="H9" s="5">
        <f t="shared" si="3"/>
        <v>0</v>
      </c>
      <c r="I9" s="10">
        <f t="shared" si="4"/>
        <v>0</v>
      </c>
      <c r="J9" s="5">
        <f aca="true" t="shared" si="15" ref="J9:J57">IF(F9&lt;C$23,J$7,J$6)</f>
        <v>2</v>
      </c>
      <c r="K9" s="13">
        <f t="shared" si="1"/>
        <v>0</v>
      </c>
      <c r="L9" s="6">
        <f t="shared" si="5"/>
        <v>0</v>
      </c>
      <c r="M9" s="14">
        <f t="shared" si="6"/>
        <v>2</v>
      </c>
      <c r="N9" s="14">
        <f t="shared" si="7"/>
        <v>4</v>
      </c>
      <c r="O9" s="14">
        <f t="shared" si="8"/>
        <v>2</v>
      </c>
      <c r="P9" s="13">
        <f t="shared" si="9"/>
        <v>5</v>
      </c>
      <c r="Q9" s="6">
        <f t="shared" si="10"/>
        <v>0</v>
      </c>
      <c r="R9" s="14">
        <f t="shared" si="11"/>
        <v>2</v>
      </c>
      <c r="S9" s="14">
        <f t="shared" si="12"/>
        <v>4</v>
      </c>
      <c r="T9" s="6">
        <f t="shared" si="13"/>
        <v>2</v>
      </c>
      <c r="U9" s="13">
        <f t="shared" si="14"/>
        <v>5</v>
      </c>
    </row>
    <row r="10" spans="1:21" ht="15">
      <c r="A10" s="26" t="s">
        <v>25</v>
      </c>
      <c r="C10" s="32"/>
      <c r="F10" s="10">
        <v>3</v>
      </c>
      <c r="G10" s="5">
        <f t="shared" si="2"/>
        <v>0</v>
      </c>
      <c r="H10" s="5">
        <f t="shared" si="3"/>
        <v>0</v>
      </c>
      <c r="I10" s="10">
        <f t="shared" si="4"/>
        <v>0</v>
      </c>
      <c r="J10" s="5">
        <f t="shared" si="15"/>
        <v>2</v>
      </c>
      <c r="K10" s="13">
        <f t="shared" si="1"/>
        <v>0</v>
      </c>
      <c r="L10" s="6">
        <f t="shared" si="5"/>
        <v>0</v>
      </c>
      <c r="M10" s="14">
        <f t="shared" si="6"/>
        <v>2</v>
      </c>
      <c r="N10" s="14">
        <f t="shared" si="7"/>
        <v>4</v>
      </c>
      <c r="O10" s="14">
        <f t="shared" si="8"/>
        <v>2</v>
      </c>
      <c r="P10" s="13">
        <f t="shared" si="9"/>
        <v>5</v>
      </c>
      <c r="Q10" s="6">
        <f t="shared" si="10"/>
        <v>0</v>
      </c>
      <c r="R10" s="14">
        <f t="shared" si="11"/>
        <v>2</v>
      </c>
      <c r="S10" s="14">
        <f t="shared" si="12"/>
        <v>4</v>
      </c>
      <c r="T10" s="6">
        <f t="shared" si="13"/>
        <v>2</v>
      </c>
      <c r="U10" s="13">
        <f t="shared" si="14"/>
        <v>5</v>
      </c>
    </row>
    <row r="11" spans="1:21" ht="15">
      <c r="A11" s="22" t="s">
        <v>3</v>
      </c>
      <c r="B11" s="44" t="s">
        <v>21</v>
      </c>
      <c r="C11" s="23">
        <v>0.5</v>
      </c>
      <c r="F11" s="10">
        <v>4</v>
      </c>
      <c r="G11" s="5">
        <f t="shared" si="2"/>
        <v>0</v>
      </c>
      <c r="H11" s="5">
        <f t="shared" si="3"/>
        <v>0</v>
      </c>
      <c r="I11" s="10">
        <f t="shared" si="4"/>
        <v>0</v>
      </c>
      <c r="J11" s="5">
        <f t="shared" si="15"/>
        <v>2</v>
      </c>
      <c r="K11" s="13">
        <f t="shared" si="1"/>
        <v>0</v>
      </c>
      <c r="L11" s="6">
        <f t="shared" si="5"/>
        <v>0</v>
      </c>
      <c r="M11" s="14">
        <f t="shared" si="6"/>
        <v>2</v>
      </c>
      <c r="N11" s="14">
        <f t="shared" si="7"/>
        <v>4</v>
      </c>
      <c r="O11" s="14">
        <f t="shared" si="8"/>
        <v>2</v>
      </c>
      <c r="P11" s="13">
        <f t="shared" si="9"/>
        <v>5</v>
      </c>
      <c r="Q11" s="6">
        <f t="shared" si="10"/>
        <v>0</v>
      </c>
      <c r="R11" s="14">
        <f t="shared" si="11"/>
        <v>2</v>
      </c>
      <c r="S11" s="14">
        <f t="shared" si="12"/>
        <v>4</v>
      </c>
      <c r="T11" s="6">
        <f t="shared" si="13"/>
        <v>2</v>
      </c>
      <c r="U11" s="13">
        <f t="shared" si="14"/>
        <v>5</v>
      </c>
    </row>
    <row r="12" spans="1:21" ht="15">
      <c r="A12" s="22" t="s">
        <v>4</v>
      </c>
      <c r="B12" s="19" t="s">
        <v>22</v>
      </c>
      <c r="C12" s="23">
        <v>0.5</v>
      </c>
      <c r="F12" s="10">
        <v>5</v>
      </c>
      <c r="G12" s="5">
        <f t="shared" si="2"/>
        <v>0</v>
      </c>
      <c r="H12" s="5">
        <f t="shared" si="3"/>
        <v>0</v>
      </c>
      <c r="I12" s="10">
        <f t="shared" si="4"/>
        <v>0</v>
      </c>
      <c r="J12" s="5">
        <f t="shared" si="15"/>
        <v>2</v>
      </c>
      <c r="K12" s="13">
        <f t="shared" si="1"/>
        <v>0</v>
      </c>
      <c r="L12" s="6">
        <f t="shared" si="5"/>
        <v>0</v>
      </c>
      <c r="M12" s="14">
        <f t="shared" si="6"/>
        <v>2</v>
      </c>
      <c r="N12" s="14">
        <f t="shared" si="7"/>
        <v>4</v>
      </c>
      <c r="O12" s="14">
        <f t="shared" si="8"/>
        <v>2</v>
      </c>
      <c r="P12" s="13">
        <f t="shared" si="9"/>
        <v>5</v>
      </c>
      <c r="Q12" s="6">
        <f t="shared" si="10"/>
        <v>0</v>
      </c>
      <c r="R12" s="14">
        <f t="shared" si="11"/>
        <v>2</v>
      </c>
      <c r="S12" s="14">
        <f t="shared" si="12"/>
        <v>4</v>
      </c>
      <c r="T12" s="6">
        <f t="shared" si="13"/>
        <v>2</v>
      </c>
      <c r="U12" s="13">
        <f t="shared" si="14"/>
        <v>5</v>
      </c>
    </row>
    <row r="13" spans="1:21" ht="15">
      <c r="A13" s="26" t="s">
        <v>14</v>
      </c>
      <c r="B13" s="28" t="s">
        <v>17</v>
      </c>
      <c r="C13" s="27">
        <v>2</v>
      </c>
      <c r="F13" s="10">
        <v>6</v>
      </c>
      <c r="G13" s="5">
        <f t="shared" si="2"/>
        <v>0</v>
      </c>
      <c r="H13" s="5">
        <f t="shared" si="3"/>
        <v>0</v>
      </c>
      <c r="I13" s="10">
        <f t="shared" si="4"/>
        <v>0</v>
      </c>
      <c r="J13" s="5">
        <f t="shared" si="15"/>
        <v>2</v>
      </c>
      <c r="K13" s="13">
        <f t="shared" si="1"/>
        <v>0</v>
      </c>
      <c r="L13" s="6">
        <f t="shared" si="5"/>
        <v>0</v>
      </c>
      <c r="M13" s="14">
        <f t="shared" si="6"/>
        <v>2</v>
      </c>
      <c r="N13" s="14">
        <f t="shared" si="7"/>
        <v>4</v>
      </c>
      <c r="O13" s="14">
        <f t="shared" si="8"/>
        <v>2</v>
      </c>
      <c r="P13" s="13">
        <f t="shared" si="9"/>
        <v>5</v>
      </c>
      <c r="Q13" s="6">
        <f t="shared" si="10"/>
        <v>0</v>
      </c>
      <c r="R13" s="14">
        <f t="shared" si="11"/>
        <v>2</v>
      </c>
      <c r="S13" s="14">
        <f t="shared" si="12"/>
        <v>4</v>
      </c>
      <c r="T13" s="6">
        <f t="shared" si="13"/>
        <v>2</v>
      </c>
      <c r="U13" s="13">
        <f t="shared" si="14"/>
        <v>5</v>
      </c>
    </row>
    <row r="14" spans="1:21" ht="15">
      <c r="A14" s="24"/>
      <c r="C14" s="25"/>
      <c r="F14" s="10">
        <v>7</v>
      </c>
      <c r="G14" s="5">
        <f t="shared" si="2"/>
        <v>0</v>
      </c>
      <c r="H14" s="5">
        <f t="shared" si="3"/>
        <v>0</v>
      </c>
      <c r="I14" s="10">
        <f t="shared" si="4"/>
        <v>0</v>
      </c>
      <c r="J14" s="5">
        <f t="shared" si="15"/>
        <v>2</v>
      </c>
      <c r="K14" s="13">
        <f t="shared" si="1"/>
        <v>0</v>
      </c>
      <c r="L14" s="6">
        <f t="shared" si="5"/>
        <v>0</v>
      </c>
      <c r="M14" s="14">
        <f t="shared" si="6"/>
        <v>2</v>
      </c>
      <c r="N14" s="14">
        <f t="shared" si="7"/>
        <v>4</v>
      </c>
      <c r="O14" s="14">
        <f t="shared" si="8"/>
        <v>2</v>
      </c>
      <c r="P14" s="13">
        <f t="shared" si="9"/>
        <v>5</v>
      </c>
      <c r="Q14" s="6">
        <f t="shared" si="10"/>
        <v>0</v>
      </c>
      <c r="R14" s="14">
        <f t="shared" si="11"/>
        <v>2</v>
      </c>
      <c r="S14" s="14">
        <f t="shared" si="12"/>
        <v>4</v>
      </c>
      <c r="T14" s="6">
        <f t="shared" si="13"/>
        <v>2</v>
      </c>
      <c r="U14" s="13">
        <f t="shared" si="14"/>
        <v>5</v>
      </c>
    </row>
    <row r="15" spans="1:21" ht="15">
      <c r="A15" s="26" t="s">
        <v>26</v>
      </c>
      <c r="B15" s="69"/>
      <c r="C15" s="33"/>
      <c r="F15" s="10">
        <v>8</v>
      </c>
      <c r="G15" s="5">
        <f t="shared" si="2"/>
        <v>0</v>
      </c>
      <c r="H15" s="5">
        <f t="shared" si="3"/>
        <v>0</v>
      </c>
      <c r="I15" s="10">
        <f t="shared" si="4"/>
        <v>0</v>
      </c>
      <c r="J15" s="5">
        <f t="shared" si="15"/>
        <v>2</v>
      </c>
      <c r="K15" s="13">
        <f t="shared" si="1"/>
        <v>0</v>
      </c>
      <c r="L15" s="6">
        <f t="shared" si="5"/>
        <v>0</v>
      </c>
      <c r="M15" s="14">
        <f t="shared" si="6"/>
        <v>2</v>
      </c>
      <c r="N15" s="14">
        <f t="shared" si="7"/>
        <v>4</v>
      </c>
      <c r="O15" s="14">
        <f t="shared" si="8"/>
        <v>2</v>
      </c>
      <c r="P15" s="13">
        <f t="shared" si="9"/>
        <v>5</v>
      </c>
      <c r="Q15" s="6">
        <f t="shared" si="10"/>
        <v>0</v>
      </c>
      <c r="R15" s="14">
        <f t="shared" si="11"/>
        <v>2</v>
      </c>
      <c r="S15" s="14">
        <f t="shared" si="12"/>
        <v>4</v>
      </c>
      <c r="T15" s="6">
        <f t="shared" si="13"/>
        <v>2</v>
      </c>
      <c r="U15" s="13">
        <f t="shared" si="14"/>
        <v>5</v>
      </c>
    </row>
    <row r="16" spans="1:21" ht="15">
      <c r="A16" s="22" t="s">
        <v>9</v>
      </c>
      <c r="B16" s="19" t="s">
        <v>37</v>
      </c>
      <c r="C16" s="23">
        <v>0</v>
      </c>
      <c r="F16" s="10">
        <v>9</v>
      </c>
      <c r="G16" s="5">
        <f t="shared" si="2"/>
        <v>0</v>
      </c>
      <c r="H16" s="5">
        <f t="shared" si="3"/>
        <v>0</v>
      </c>
      <c r="I16" s="10">
        <f t="shared" si="4"/>
        <v>0</v>
      </c>
      <c r="J16" s="5">
        <f t="shared" si="15"/>
        <v>2</v>
      </c>
      <c r="K16" s="13">
        <f t="shared" si="1"/>
        <v>0</v>
      </c>
      <c r="L16" s="6">
        <f t="shared" si="5"/>
        <v>0</v>
      </c>
      <c r="M16" s="14">
        <f t="shared" si="6"/>
        <v>2</v>
      </c>
      <c r="N16" s="14">
        <f t="shared" si="7"/>
        <v>4</v>
      </c>
      <c r="O16" s="14">
        <f t="shared" si="8"/>
        <v>2</v>
      </c>
      <c r="P16" s="13">
        <f t="shared" si="9"/>
        <v>5</v>
      </c>
      <c r="Q16" s="6">
        <f t="shared" si="10"/>
        <v>0</v>
      </c>
      <c r="R16" s="14">
        <f t="shared" si="11"/>
        <v>2</v>
      </c>
      <c r="S16" s="14">
        <f t="shared" si="12"/>
        <v>4</v>
      </c>
      <c r="T16" s="6">
        <f t="shared" si="13"/>
        <v>2</v>
      </c>
      <c r="U16" s="13">
        <f t="shared" si="14"/>
        <v>5</v>
      </c>
    </row>
    <row r="17" spans="1:21" ht="15">
      <c r="A17" s="22" t="s">
        <v>7</v>
      </c>
      <c r="B17" s="19" t="s">
        <v>36</v>
      </c>
      <c r="C17" s="23">
        <v>1</v>
      </c>
      <c r="F17" s="10">
        <v>10</v>
      </c>
      <c r="G17" s="5">
        <f t="shared" si="2"/>
        <v>0</v>
      </c>
      <c r="H17" s="5">
        <f t="shared" si="3"/>
        <v>0</v>
      </c>
      <c r="I17" s="10">
        <f t="shared" si="4"/>
        <v>0</v>
      </c>
      <c r="J17" s="5">
        <f t="shared" si="15"/>
        <v>2</v>
      </c>
      <c r="K17" s="13">
        <f t="shared" si="1"/>
        <v>0</v>
      </c>
      <c r="L17" s="6">
        <f t="shared" si="5"/>
        <v>0</v>
      </c>
      <c r="M17" s="14">
        <f t="shared" si="6"/>
        <v>2</v>
      </c>
      <c r="N17" s="14">
        <f t="shared" si="7"/>
        <v>4</v>
      </c>
      <c r="O17" s="14">
        <f t="shared" si="8"/>
        <v>2</v>
      </c>
      <c r="P17" s="13">
        <f t="shared" si="9"/>
        <v>5</v>
      </c>
      <c r="Q17" s="6">
        <f t="shared" si="10"/>
        <v>0</v>
      </c>
      <c r="R17" s="14">
        <f t="shared" si="11"/>
        <v>2</v>
      </c>
      <c r="S17" s="14">
        <f t="shared" si="12"/>
        <v>4</v>
      </c>
      <c r="T17" s="6">
        <f t="shared" si="13"/>
        <v>2</v>
      </c>
      <c r="U17" s="13">
        <f t="shared" si="14"/>
        <v>5</v>
      </c>
    </row>
    <row r="18" spans="1:21" ht="15">
      <c r="A18" s="26" t="s">
        <v>10</v>
      </c>
      <c r="B18" s="28" t="s">
        <v>38</v>
      </c>
      <c r="C18" s="27">
        <v>0.9</v>
      </c>
      <c r="F18" s="10">
        <v>11</v>
      </c>
      <c r="G18" s="5">
        <f t="shared" si="2"/>
        <v>0</v>
      </c>
      <c r="H18" s="5">
        <f t="shared" si="3"/>
        <v>0</v>
      </c>
      <c r="I18" s="10">
        <f t="shared" si="4"/>
        <v>0</v>
      </c>
      <c r="J18" s="5">
        <f t="shared" si="15"/>
        <v>2</v>
      </c>
      <c r="K18" s="13">
        <f t="shared" si="1"/>
        <v>0</v>
      </c>
      <c r="L18" s="6">
        <f t="shared" si="5"/>
        <v>0</v>
      </c>
      <c r="M18" s="14">
        <f t="shared" si="6"/>
        <v>2</v>
      </c>
      <c r="N18" s="14">
        <f t="shared" si="7"/>
        <v>4</v>
      </c>
      <c r="O18" s="14">
        <f t="shared" si="8"/>
        <v>2</v>
      </c>
      <c r="P18" s="13">
        <f t="shared" si="9"/>
        <v>5</v>
      </c>
      <c r="Q18" s="6">
        <f t="shared" si="10"/>
        <v>0</v>
      </c>
      <c r="R18" s="14">
        <f t="shared" si="11"/>
        <v>2</v>
      </c>
      <c r="S18" s="14">
        <f t="shared" si="12"/>
        <v>4</v>
      </c>
      <c r="T18" s="6">
        <f t="shared" si="13"/>
        <v>2</v>
      </c>
      <c r="U18" s="13">
        <f t="shared" si="14"/>
        <v>5</v>
      </c>
    </row>
    <row r="19" spans="6:21" ht="15">
      <c r="F19" s="10">
        <v>12</v>
      </c>
      <c r="G19" s="5">
        <f t="shared" si="2"/>
        <v>0</v>
      </c>
      <c r="H19" s="5">
        <f t="shared" si="3"/>
        <v>0</v>
      </c>
      <c r="I19" s="10">
        <f t="shared" si="4"/>
        <v>0</v>
      </c>
      <c r="J19" s="5">
        <f t="shared" si="15"/>
        <v>2</v>
      </c>
      <c r="K19" s="13">
        <f t="shared" si="1"/>
        <v>0</v>
      </c>
      <c r="L19" s="6">
        <f t="shared" si="5"/>
        <v>0</v>
      </c>
      <c r="M19" s="14">
        <f t="shared" si="6"/>
        <v>2</v>
      </c>
      <c r="N19" s="14">
        <f t="shared" si="7"/>
        <v>4</v>
      </c>
      <c r="O19" s="14">
        <f t="shared" si="8"/>
        <v>2</v>
      </c>
      <c r="P19" s="13">
        <f t="shared" si="9"/>
        <v>5</v>
      </c>
      <c r="Q19" s="6">
        <f t="shared" si="10"/>
        <v>0</v>
      </c>
      <c r="R19" s="14">
        <f t="shared" si="11"/>
        <v>2</v>
      </c>
      <c r="S19" s="14">
        <f t="shared" si="12"/>
        <v>4</v>
      </c>
      <c r="T19" s="6">
        <f t="shared" si="13"/>
        <v>2</v>
      </c>
      <c r="U19" s="13">
        <f t="shared" si="14"/>
        <v>5</v>
      </c>
    </row>
    <row r="20" spans="1:21" ht="15">
      <c r="A20" s="26" t="s">
        <v>42</v>
      </c>
      <c r="B20" s="69"/>
      <c r="C20" s="33"/>
      <c r="F20" s="10">
        <v>13</v>
      </c>
      <c r="G20" s="5">
        <f t="shared" si="2"/>
        <v>0</v>
      </c>
      <c r="H20" s="5">
        <f t="shared" si="3"/>
        <v>0</v>
      </c>
      <c r="I20" s="10">
        <f t="shared" si="4"/>
        <v>0</v>
      </c>
      <c r="J20" s="5">
        <f t="shared" si="15"/>
        <v>2</v>
      </c>
      <c r="K20" s="13">
        <f t="shared" si="1"/>
        <v>0</v>
      </c>
      <c r="L20" s="6">
        <f t="shared" si="5"/>
        <v>0</v>
      </c>
      <c r="M20" s="14">
        <f t="shared" si="6"/>
        <v>2</v>
      </c>
      <c r="N20" s="14">
        <f t="shared" si="7"/>
        <v>4</v>
      </c>
      <c r="O20" s="14">
        <f t="shared" si="8"/>
        <v>2</v>
      </c>
      <c r="P20" s="13">
        <f t="shared" si="9"/>
        <v>5</v>
      </c>
      <c r="Q20" s="6">
        <f t="shared" si="10"/>
        <v>0</v>
      </c>
      <c r="R20" s="14">
        <f t="shared" si="11"/>
        <v>2</v>
      </c>
      <c r="S20" s="14">
        <f t="shared" si="12"/>
        <v>4</v>
      </c>
      <c r="T20" s="6">
        <f t="shared" si="13"/>
        <v>2</v>
      </c>
      <c r="U20" s="13">
        <f t="shared" si="14"/>
        <v>5</v>
      </c>
    </row>
    <row r="21" spans="1:21" ht="15">
      <c r="A21" s="18" t="s">
        <v>12</v>
      </c>
      <c r="B21" s="19" t="s">
        <v>27</v>
      </c>
      <c r="C21" s="68">
        <v>1</v>
      </c>
      <c r="F21" s="10">
        <v>14</v>
      </c>
      <c r="G21" s="5">
        <f t="shared" si="2"/>
        <v>0</v>
      </c>
      <c r="H21" s="5">
        <f t="shared" si="3"/>
        <v>0</v>
      </c>
      <c r="I21" s="10">
        <f t="shared" si="4"/>
        <v>0</v>
      </c>
      <c r="J21" s="5">
        <f t="shared" si="15"/>
        <v>2</v>
      </c>
      <c r="K21" s="13">
        <f t="shared" si="1"/>
        <v>0</v>
      </c>
      <c r="L21" s="6">
        <f t="shared" si="5"/>
        <v>0</v>
      </c>
      <c r="M21" s="14">
        <f t="shared" si="6"/>
        <v>2</v>
      </c>
      <c r="N21" s="14">
        <f t="shared" si="7"/>
        <v>4</v>
      </c>
      <c r="O21" s="14">
        <f t="shared" si="8"/>
        <v>2</v>
      </c>
      <c r="P21" s="13">
        <f t="shared" si="9"/>
        <v>5</v>
      </c>
      <c r="Q21" s="6">
        <f t="shared" si="10"/>
        <v>0</v>
      </c>
      <c r="R21" s="14">
        <f t="shared" si="11"/>
        <v>2</v>
      </c>
      <c r="S21" s="14">
        <f t="shared" si="12"/>
        <v>4</v>
      </c>
      <c r="T21" s="6">
        <f t="shared" si="13"/>
        <v>2</v>
      </c>
      <c r="U21" s="13">
        <f t="shared" si="14"/>
        <v>5</v>
      </c>
    </row>
    <row r="22" spans="1:21" ht="15">
      <c r="A22" s="18" t="s">
        <v>41</v>
      </c>
      <c r="B22" s="19" t="s">
        <v>43</v>
      </c>
      <c r="C22" s="68">
        <v>0</v>
      </c>
      <c r="D22" s="52"/>
      <c r="F22" s="10">
        <v>15</v>
      </c>
      <c r="G22" s="5">
        <f t="shared" si="2"/>
        <v>0</v>
      </c>
      <c r="H22" s="5">
        <f t="shared" si="3"/>
        <v>0</v>
      </c>
      <c r="I22" s="10">
        <f t="shared" si="4"/>
        <v>0</v>
      </c>
      <c r="J22" s="5">
        <f t="shared" si="15"/>
        <v>2</v>
      </c>
      <c r="K22" s="13">
        <f t="shared" si="1"/>
        <v>0</v>
      </c>
      <c r="L22" s="6">
        <f t="shared" si="5"/>
        <v>0</v>
      </c>
      <c r="M22" s="14">
        <f t="shared" si="6"/>
        <v>2</v>
      </c>
      <c r="N22" s="14">
        <f t="shared" si="7"/>
        <v>4</v>
      </c>
      <c r="O22" s="14">
        <f t="shared" si="8"/>
        <v>2</v>
      </c>
      <c r="P22" s="13">
        <f t="shared" si="9"/>
        <v>5</v>
      </c>
      <c r="Q22" s="6">
        <f t="shared" si="10"/>
        <v>0</v>
      </c>
      <c r="R22" s="14">
        <f t="shared" si="11"/>
        <v>2</v>
      </c>
      <c r="S22" s="14">
        <f t="shared" si="12"/>
        <v>4</v>
      </c>
      <c r="T22" s="6">
        <f t="shared" si="13"/>
        <v>2</v>
      </c>
      <c r="U22" s="13">
        <f t="shared" si="14"/>
        <v>5</v>
      </c>
    </row>
    <row r="23" spans="1:21" ht="15.75" thickBot="1">
      <c r="A23" s="71" t="s">
        <v>50</v>
      </c>
      <c r="B23" s="72"/>
      <c r="C23" s="70">
        <v>100</v>
      </c>
      <c r="D23" s="52"/>
      <c r="F23" s="10">
        <v>16</v>
      </c>
      <c r="G23" s="5">
        <f t="shared" si="2"/>
        <v>0</v>
      </c>
      <c r="H23" s="5">
        <f t="shared" si="3"/>
        <v>0</v>
      </c>
      <c r="I23" s="10">
        <f t="shared" si="4"/>
        <v>0</v>
      </c>
      <c r="J23" s="5">
        <f t="shared" si="15"/>
        <v>2</v>
      </c>
      <c r="K23" s="13">
        <f t="shared" si="1"/>
        <v>0</v>
      </c>
      <c r="L23" s="6">
        <f t="shared" si="5"/>
        <v>0</v>
      </c>
      <c r="M23" s="14">
        <f t="shared" si="6"/>
        <v>2</v>
      </c>
      <c r="N23" s="14">
        <f t="shared" si="7"/>
        <v>4</v>
      </c>
      <c r="O23" s="14">
        <f t="shared" si="8"/>
        <v>2</v>
      </c>
      <c r="P23" s="13">
        <f t="shared" si="9"/>
        <v>5</v>
      </c>
      <c r="Q23" s="6">
        <f t="shared" si="10"/>
        <v>0</v>
      </c>
      <c r="R23" s="14">
        <f t="shared" si="11"/>
        <v>2</v>
      </c>
      <c r="S23" s="14">
        <f t="shared" si="12"/>
        <v>4</v>
      </c>
      <c r="T23" s="6">
        <f t="shared" si="13"/>
        <v>2</v>
      </c>
      <c r="U23" s="13">
        <f t="shared" si="14"/>
        <v>5</v>
      </c>
    </row>
    <row r="24" spans="4:21" ht="15.75" thickTop="1">
      <c r="D24" s="52"/>
      <c r="F24" s="10">
        <v>17</v>
      </c>
      <c r="G24" s="5">
        <f t="shared" si="2"/>
        <v>0</v>
      </c>
      <c r="H24" s="5">
        <f t="shared" si="3"/>
        <v>0</v>
      </c>
      <c r="I24" s="10">
        <f t="shared" si="4"/>
        <v>0</v>
      </c>
      <c r="J24" s="5">
        <f t="shared" si="15"/>
        <v>2</v>
      </c>
      <c r="K24" s="13">
        <f t="shared" si="1"/>
        <v>0</v>
      </c>
      <c r="L24" s="6">
        <f t="shared" si="5"/>
        <v>0</v>
      </c>
      <c r="M24" s="14">
        <f t="shared" si="6"/>
        <v>2</v>
      </c>
      <c r="N24" s="14">
        <f t="shared" si="7"/>
        <v>4</v>
      </c>
      <c r="O24" s="14">
        <f t="shared" si="8"/>
        <v>2</v>
      </c>
      <c r="P24" s="13">
        <f t="shared" si="9"/>
        <v>5</v>
      </c>
      <c r="Q24" s="6">
        <f t="shared" si="10"/>
        <v>0</v>
      </c>
      <c r="R24" s="14">
        <f t="shared" si="11"/>
        <v>2</v>
      </c>
      <c r="S24" s="14">
        <f t="shared" si="12"/>
        <v>4</v>
      </c>
      <c r="T24" s="6">
        <f t="shared" si="13"/>
        <v>2</v>
      </c>
      <c r="U24" s="13">
        <f t="shared" si="14"/>
        <v>5</v>
      </c>
    </row>
    <row r="25" spans="1:21" ht="15">
      <c r="A25" s="54"/>
      <c r="B25" s="55"/>
      <c r="C25" s="56"/>
      <c r="F25" s="10">
        <v>18</v>
      </c>
      <c r="G25" s="5">
        <f t="shared" si="2"/>
        <v>0</v>
      </c>
      <c r="H25" s="5">
        <f t="shared" si="3"/>
        <v>0</v>
      </c>
      <c r="I25" s="10">
        <f t="shared" si="4"/>
        <v>0</v>
      </c>
      <c r="J25" s="5">
        <f t="shared" si="15"/>
        <v>2</v>
      </c>
      <c r="K25" s="13">
        <f t="shared" si="1"/>
        <v>0</v>
      </c>
      <c r="L25" s="6">
        <f t="shared" si="5"/>
        <v>0</v>
      </c>
      <c r="M25" s="14">
        <f t="shared" si="6"/>
        <v>2</v>
      </c>
      <c r="N25" s="14">
        <f t="shared" si="7"/>
        <v>4</v>
      </c>
      <c r="O25" s="14">
        <f t="shared" si="8"/>
        <v>2</v>
      </c>
      <c r="P25" s="13">
        <f t="shared" si="9"/>
        <v>5</v>
      </c>
      <c r="Q25" s="6">
        <f t="shared" si="10"/>
        <v>0</v>
      </c>
      <c r="R25" s="14">
        <f t="shared" si="11"/>
        <v>2</v>
      </c>
      <c r="S25" s="14">
        <f t="shared" si="12"/>
        <v>4</v>
      </c>
      <c r="T25" s="6">
        <f t="shared" si="13"/>
        <v>2</v>
      </c>
      <c r="U25" s="13">
        <f t="shared" si="14"/>
        <v>5</v>
      </c>
    </row>
    <row r="26" spans="1:21" ht="15">
      <c r="A26" s="18" t="s">
        <v>28</v>
      </c>
      <c r="C26" s="14"/>
      <c r="F26" s="10">
        <v>19</v>
      </c>
      <c r="G26" s="5">
        <f t="shared" si="2"/>
        <v>0</v>
      </c>
      <c r="H26" s="5">
        <f t="shared" si="3"/>
        <v>0</v>
      </c>
      <c r="I26" s="10">
        <f t="shared" si="4"/>
        <v>0</v>
      </c>
      <c r="J26" s="5">
        <f t="shared" si="15"/>
        <v>2</v>
      </c>
      <c r="K26" s="13">
        <f t="shared" si="1"/>
        <v>0</v>
      </c>
      <c r="L26" s="6">
        <f t="shared" si="5"/>
        <v>0</v>
      </c>
      <c r="M26" s="14">
        <f t="shared" si="6"/>
        <v>2</v>
      </c>
      <c r="N26" s="14">
        <f t="shared" si="7"/>
        <v>4</v>
      </c>
      <c r="O26" s="14">
        <f t="shared" si="8"/>
        <v>2</v>
      </c>
      <c r="P26" s="13">
        <f t="shared" si="9"/>
        <v>5</v>
      </c>
      <c r="Q26" s="6">
        <f t="shared" si="10"/>
        <v>0</v>
      </c>
      <c r="R26" s="14">
        <f t="shared" si="11"/>
        <v>2</v>
      </c>
      <c r="S26" s="14">
        <f t="shared" si="12"/>
        <v>4</v>
      </c>
      <c r="T26" s="6">
        <f t="shared" si="13"/>
        <v>2</v>
      </c>
      <c r="U26" s="13">
        <f t="shared" si="14"/>
        <v>5</v>
      </c>
    </row>
    <row r="27" spans="1:21" ht="15">
      <c r="A27" s="47" t="s">
        <v>30</v>
      </c>
      <c r="B27" s="20"/>
      <c r="C27" s="17">
        <f>-(1+C4*C12)/(C4*C11)</f>
        <v>-3</v>
      </c>
      <c r="D27" s="53"/>
      <c r="F27" s="10">
        <v>20</v>
      </c>
      <c r="G27" s="5">
        <f t="shared" si="2"/>
        <v>0</v>
      </c>
      <c r="H27" s="5">
        <f t="shared" si="3"/>
        <v>0</v>
      </c>
      <c r="I27" s="10">
        <f t="shared" si="4"/>
        <v>0</v>
      </c>
      <c r="J27" s="5">
        <f t="shared" si="15"/>
        <v>2</v>
      </c>
      <c r="K27" s="13">
        <f t="shared" si="1"/>
        <v>0</v>
      </c>
      <c r="L27" s="6">
        <f t="shared" si="5"/>
        <v>0</v>
      </c>
      <c r="M27" s="14">
        <f t="shared" si="6"/>
        <v>2</v>
      </c>
      <c r="N27" s="14">
        <f t="shared" si="7"/>
        <v>4</v>
      </c>
      <c r="O27" s="14">
        <f t="shared" si="8"/>
        <v>2</v>
      </c>
      <c r="P27" s="13">
        <f t="shared" si="9"/>
        <v>5</v>
      </c>
      <c r="Q27" s="6">
        <f t="shared" si="10"/>
        <v>0</v>
      </c>
      <c r="R27" s="14">
        <f t="shared" si="11"/>
        <v>2</v>
      </c>
      <c r="S27" s="14">
        <f t="shared" si="12"/>
        <v>4</v>
      </c>
      <c r="T27" s="6">
        <f t="shared" si="13"/>
        <v>2</v>
      </c>
      <c r="U27" s="13">
        <f t="shared" si="14"/>
        <v>5</v>
      </c>
    </row>
    <row r="28" spans="1:21" ht="15">
      <c r="A28" s="48" t="s">
        <v>29</v>
      </c>
      <c r="B28" s="20"/>
      <c r="C28" s="17">
        <f>1+C4*(C12+C11*C5)</f>
        <v>1.625</v>
      </c>
      <c r="F28" s="10">
        <v>21</v>
      </c>
      <c r="G28" s="5">
        <f t="shared" si="2"/>
        <v>0</v>
      </c>
      <c r="H28" s="5">
        <f t="shared" si="3"/>
        <v>0</v>
      </c>
      <c r="I28" s="10">
        <f t="shared" si="4"/>
        <v>0</v>
      </c>
      <c r="J28" s="5">
        <f t="shared" si="15"/>
        <v>2</v>
      </c>
      <c r="K28" s="13">
        <f t="shared" si="1"/>
        <v>0</v>
      </c>
      <c r="L28" s="6">
        <f t="shared" si="5"/>
        <v>0</v>
      </c>
      <c r="M28" s="14">
        <f t="shared" si="6"/>
        <v>2</v>
      </c>
      <c r="N28" s="14">
        <f t="shared" si="7"/>
        <v>4</v>
      </c>
      <c r="O28" s="14">
        <f t="shared" si="8"/>
        <v>2</v>
      </c>
      <c r="P28" s="13">
        <f t="shared" si="9"/>
        <v>5</v>
      </c>
      <c r="Q28" s="6">
        <f t="shared" si="10"/>
        <v>0</v>
      </c>
      <c r="R28" s="14">
        <f t="shared" si="11"/>
        <v>2</v>
      </c>
      <c r="S28" s="14">
        <f t="shared" si="12"/>
        <v>4</v>
      </c>
      <c r="T28" s="6">
        <f t="shared" si="13"/>
        <v>2</v>
      </c>
      <c r="U28" s="13">
        <f t="shared" si="14"/>
        <v>5</v>
      </c>
    </row>
    <row r="29" spans="6:21" ht="15">
      <c r="F29" s="10">
        <v>22</v>
      </c>
      <c r="G29" s="5">
        <f t="shared" si="2"/>
        <v>0</v>
      </c>
      <c r="H29" s="5">
        <f t="shared" si="3"/>
        <v>0</v>
      </c>
      <c r="I29" s="10">
        <f t="shared" si="4"/>
        <v>0</v>
      </c>
      <c r="J29" s="5">
        <f t="shared" si="15"/>
        <v>2</v>
      </c>
      <c r="K29" s="13">
        <f t="shared" si="1"/>
        <v>0</v>
      </c>
      <c r="L29" s="6">
        <f t="shared" si="5"/>
        <v>0</v>
      </c>
      <c r="M29" s="14">
        <f t="shared" si="6"/>
        <v>2</v>
      </c>
      <c r="N29" s="14">
        <f t="shared" si="7"/>
        <v>4</v>
      </c>
      <c r="O29" s="14">
        <f t="shared" si="8"/>
        <v>2</v>
      </c>
      <c r="P29" s="13">
        <f t="shared" si="9"/>
        <v>5</v>
      </c>
      <c r="Q29" s="6">
        <f t="shared" si="10"/>
        <v>0</v>
      </c>
      <c r="R29" s="14">
        <f t="shared" si="11"/>
        <v>2</v>
      </c>
      <c r="S29" s="14">
        <f t="shared" si="12"/>
        <v>4</v>
      </c>
      <c r="T29" s="6">
        <f t="shared" si="13"/>
        <v>2</v>
      </c>
      <c r="U29" s="13">
        <f t="shared" si="14"/>
        <v>5</v>
      </c>
    </row>
    <row r="30" spans="1:21" ht="15">
      <c r="A30" s="49"/>
      <c r="F30" s="10">
        <v>23</v>
      </c>
      <c r="G30" s="5">
        <f t="shared" si="2"/>
        <v>0</v>
      </c>
      <c r="H30" s="5">
        <f t="shared" si="3"/>
        <v>0</v>
      </c>
      <c r="I30" s="10">
        <f t="shared" si="4"/>
        <v>0</v>
      </c>
      <c r="J30" s="5">
        <f t="shared" si="15"/>
        <v>2</v>
      </c>
      <c r="K30" s="13">
        <f t="shared" si="1"/>
        <v>0</v>
      </c>
      <c r="L30" s="6">
        <f t="shared" si="5"/>
        <v>0</v>
      </c>
      <c r="M30" s="14">
        <f t="shared" si="6"/>
        <v>2</v>
      </c>
      <c r="N30" s="14">
        <f t="shared" si="7"/>
        <v>4</v>
      </c>
      <c r="O30" s="14">
        <f t="shared" si="8"/>
        <v>2</v>
      </c>
      <c r="P30" s="13">
        <f t="shared" si="9"/>
        <v>5</v>
      </c>
      <c r="Q30" s="6">
        <f t="shared" si="10"/>
        <v>0</v>
      </c>
      <c r="R30" s="14">
        <f t="shared" si="11"/>
        <v>2</v>
      </c>
      <c r="S30" s="14">
        <f t="shared" si="12"/>
        <v>4</v>
      </c>
      <c r="T30" s="6">
        <f t="shared" si="13"/>
        <v>2</v>
      </c>
      <c r="U30" s="13">
        <f t="shared" si="14"/>
        <v>5</v>
      </c>
    </row>
    <row r="31" spans="1:21" ht="15">
      <c r="A31" s="46" t="s">
        <v>54</v>
      </c>
      <c r="B31" s="45"/>
      <c r="C31" s="50"/>
      <c r="F31" s="10">
        <v>24</v>
      </c>
      <c r="G31" s="5">
        <f t="shared" si="2"/>
        <v>0</v>
      </c>
      <c r="H31" s="5">
        <f t="shared" si="3"/>
        <v>0</v>
      </c>
      <c r="I31" s="10">
        <f t="shared" si="4"/>
        <v>0</v>
      </c>
      <c r="J31" s="5">
        <f t="shared" si="15"/>
        <v>2</v>
      </c>
      <c r="K31" s="13">
        <f t="shared" si="1"/>
        <v>0</v>
      </c>
      <c r="L31" s="6">
        <f t="shared" si="5"/>
        <v>0</v>
      </c>
      <c r="M31" s="14">
        <f t="shared" si="6"/>
        <v>2</v>
      </c>
      <c r="N31" s="14">
        <f t="shared" si="7"/>
        <v>4</v>
      </c>
      <c r="O31" s="14">
        <f t="shared" si="8"/>
        <v>2</v>
      </c>
      <c r="P31" s="13">
        <f t="shared" si="9"/>
        <v>5</v>
      </c>
      <c r="Q31" s="6">
        <f t="shared" si="10"/>
        <v>0</v>
      </c>
      <c r="R31" s="14">
        <f t="shared" si="11"/>
        <v>2</v>
      </c>
      <c r="S31" s="14">
        <f t="shared" si="12"/>
        <v>4</v>
      </c>
      <c r="T31" s="6">
        <f t="shared" si="13"/>
        <v>2</v>
      </c>
      <c r="U31" s="13">
        <f t="shared" si="14"/>
        <v>5</v>
      </c>
    </row>
    <row r="32" spans="1:21" ht="15">
      <c r="A32" s="39" t="s">
        <v>11</v>
      </c>
      <c r="B32" s="40" t="s">
        <v>32</v>
      </c>
      <c r="C32" s="16" t="s">
        <v>33</v>
      </c>
      <c r="F32" s="10">
        <v>25</v>
      </c>
      <c r="G32" s="5">
        <f t="shared" si="2"/>
        <v>0</v>
      </c>
      <c r="H32" s="5">
        <f t="shared" si="3"/>
        <v>0</v>
      </c>
      <c r="I32" s="10">
        <f t="shared" si="4"/>
        <v>0</v>
      </c>
      <c r="J32" s="5">
        <f t="shared" si="15"/>
        <v>2</v>
      </c>
      <c r="K32" s="13">
        <f t="shared" si="1"/>
        <v>0</v>
      </c>
      <c r="L32" s="6">
        <f t="shared" si="5"/>
        <v>0</v>
      </c>
      <c r="M32" s="14">
        <f t="shared" si="6"/>
        <v>2</v>
      </c>
      <c r="N32" s="14">
        <f t="shared" si="7"/>
        <v>4</v>
      </c>
      <c r="O32" s="14">
        <f t="shared" si="8"/>
        <v>2</v>
      </c>
      <c r="P32" s="13">
        <f t="shared" si="9"/>
        <v>5</v>
      </c>
      <c r="Q32" s="6">
        <f t="shared" si="10"/>
        <v>0</v>
      </c>
      <c r="R32" s="14">
        <f t="shared" si="11"/>
        <v>2</v>
      </c>
      <c r="S32" s="14">
        <f t="shared" si="12"/>
        <v>4</v>
      </c>
      <c r="T32" s="6">
        <f t="shared" si="13"/>
        <v>2</v>
      </c>
      <c r="U32" s="13">
        <f t="shared" si="14"/>
        <v>5</v>
      </c>
    </row>
    <row r="33" spans="1:21" ht="15">
      <c r="A33" s="41">
        <v>-5</v>
      </c>
      <c r="B33" s="34">
        <f aca="true" t="shared" si="16" ref="B33:B43">C$27*A33+C$13</f>
        <v>17</v>
      </c>
      <c r="C33" s="10">
        <f aca="true" t="shared" si="17" ref="C33:C43">C$13+C$5*A33</f>
        <v>0.75</v>
      </c>
      <c r="F33" s="10">
        <v>26</v>
      </c>
      <c r="G33" s="5">
        <f t="shared" si="2"/>
        <v>0</v>
      </c>
      <c r="H33" s="5">
        <f t="shared" si="3"/>
        <v>0</v>
      </c>
      <c r="I33" s="10">
        <f t="shared" si="4"/>
        <v>0</v>
      </c>
      <c r="J33" s="5">
        <f t="shared" si="15"/>
        <v>2</v>
      </c>
      <c r="K33" s="13">
        <f t="shared" si="1"/>
        <v>0</v>
      </c>
      <c r="L33" s="6">
        <f t="shared" si="5"/>
        <v>0</v>
      </c>
      <c r="M33" s="14">
        <f t="shared" si="6"/>
        <v>2</v>
      </c>
      <c r="N33" s="14">
        <f t="shared" si="7"/>
        <v>4</v>
      </c>
      <c r="O33" s="14">
        <f t="shared" si="8"/>
        <v>2</v>
      </c>
      <c r="P33" s="13">
        <f t="shared" si="9"/>
        <v>5</v>
      </c>
      <c r="Q33" s="6">
        <f t="shared" si="10"/>
        <v>0</v>
      </c>
      <c r="R33" s="14">
        <f t="shared" si="11"/>
        <v>2</v>
      </c>
      <c r="S33" s="14">
        <f t="shared" si="12"/>
        <v>4</v>
      </c>
      <c r="T33" s="6">
        <f t="shared" si="13"/>
        <v>2</v>
      </c>
      <c r="U33" s="13">
        <f t="shared" si="14"/>
        <v>5</v>
      </c>
    </row>
    <row r="34" spans="1:21" ht="15">
      <c r="A34" s="42">
        <v>-4</v>
      </c>
      <c r="B34" s="34">
        <f t="shared" si="16"/>
        <v>14</v>
      </c>
      <c r="C34" s="10">
        <f t="shared" si="17"/>
        <v>1</v>
      </c>
      <c r="F34" s="10">
        <v>27</v>
      </c>
      <c r="G34" s="5">
        <f t="shared" si="2"/>
        <v>0</v>
      </c>
      <c r="H34" s="5">
        <f t="shared" si="3"/>
        <v>0</v>
      </c>
      <c r="I34" s="10">
        <f t="shared" si="4"/>
        <v>0</v>
      </c>
      <c r="J34" s="5">
        <f t="shared" si="15"/>
        <v>2</v>
      </c>
      <c r="K34" s="13">
        <f t="shared" si="1"/>
        <v>0</v>
      </c>
      <c r="L34" s="6">
        <f t="shared" si="5"/>
        <v>0</v>
      </c>
      <c r="M34" s="14">
        <f t="shared" si="6"/>
        <v>2</v>
      </c>
      <c r="N34" s="14">
        <f t="shared" si="7"/>
        <v>4</v>
      </c>
      <c r="O34" s="14">
        <f t="shared" si="8"/>
        <v>2</v>
      </c>
      <c r="P34" s="13">
        <f t="shared" si="9"/>
        <v>5</v>
      </c>
      <c r="Q34" s="6">
        <f t="shared" si="10"/>
        <v>0</v>
      </c>
      <c r="R34" s="14">
        <f t="shared" si="11"/>
        <v>2</v>
      </c>
      <c r="S34" s="14">
        <f t="shared" si="12"/>
        <v>4</v>
      </c>
      <c r="T34" s="6">
        <f t="shared" si="13"/>
        <v>2</v>
      </c>
      <c r="U34" s="13">
        <f t="shared" si="14"/>
        <v>5</v>
      </c>
    </row>
    <row r="35" spans="1:21" ht="15">
      <c r="A35" s="42">
        <v>-3</v>
      </c>
      <c r="B35" s="34">
        <f t="shared" si="16"/>
        <v>11</v>
      </c>
      <c r="C35" s="10">
        <f t="shared" si="17"/>
        <v>1.25</v>
      </c>
      <c r="F35" s="10">
        <v>28</v>
      </c>
      <c r="G35" s="5">
        <f t="shared" si="2"/>
        <v>0</v>
      </c>
      <c r="H35" s="5">
        <f t="shared" si="3"/>
        <v>0</v>
      </c>
      <c r="I35" s="10">
        <f t="shared" si="4"/>
        <v>0</v>
      </c>
      <c r="J35" s="5">
        <f t="shared" si="15"/>
        <v>2</v>
      </c>
      <c r="K35" s="13">
        <f t="shared" si="1"/>
        <v>0</v>
      </c>
      <c r="L35" s="6">
        <f t="shared" si="5"/>
        <v>0</v>
      </c>
      <c r="M35" s="14">
        <f t="shared" si="6"/>
        <v>2</v>
      </c>
      <c r="N35" s="14">
        <f t="shared" si="7"/>
        <v>4</v>
      </c>
      <c r="O35" s="14">
        <f t="shared" si="8"/>
        <v>2</v>
      </c>
      <c r="P35" s="13">
        <f t="shared" si="9"/>
        <v>5</v>
      </c>
      <c r="Q35" s="6">
        <f t="shared" si="10"/>
        <v>0</v>
      </c>
      <c r="R35" s="14">
        <f t="shared" si="11"/>
        <v>2</v>
      </c>
      <c r="S35" s="14">
        <f t="shared" si="12"/>
        <v>4</v>
      </c>
      <c r="T35" s="6">
        <f t="shared" si="13"/>
        <v>2</v>
      </c>
      <c r="U35" s="13">
        <f t="shared" si="14"/>
        <v>5</v>
      </c>
    </row>
    <row r="36" spans="1:21" ht="15">
      <c r="A36" s="42">
        <v>-2</v>
      </c>
      <c r="B36" s="34">
        <f t="shared" si="16"/>
        <v>8</v>
      </c>
      <c r="C36" s="10">
        <f t="shared" si="17"/>
        <v>1.5</v>
      </c>
      <c r="F36" s="10">
        <v>29</v>
      </c>
      <c r="G36" s="5">
        <f t="shared" si="2"/>
        <v>0</v>
      </c>
      <c r="H36" s="5">
        <f t="shared" si="3"/>
        <v>0</v>
      </c>
      <c r="I36" s="10">
        <f t="shared" si="4"/>
        <v>0</v>
      </c>
      <c r="J36" s="5">
        <f t="shared" si="15"/>
        <v>2</v>
      </c>
      <c r="K36" s="13">
        <f t="shared" si="1"/>
        <v>0</v>
      </c>
      <c r="L36" s="6">
        <f t="shared" si="5"/>
        <v>0</v>
      </c>
      <c r="M36" s="14">
        <f t="shared" si="6"/>
        <v>2</v>
      </c>
      <c r="N36" s="14">
        <f t="shared" si="7"/>
        <v>4</v>
      </c>
      <c r="O36" s="14">
        <f t="shared" si="8"/>
        <v>2</v>
      </c>
      <c r="P36" s="13">
        <f t="shared" si="9"/>
        <v>5</v>
      </c>
      <c r="Q36" s="6">
        <f t="shared" si="10"/>
        <v>0</v>
      </c>
      <c r="R36" s="14">
        <f t="shared" si="11"/>
        <v>2</v>
      </c>
      <c r="S36" s="14">
        <f t="shared" si="12"/>
        <v>4</v>
      </c>
      <c r="T36" s="6">
        <f t="shared" si="13"/>
        <v>2</v>
      </c>
      <c r="U36" s="13">
        <f t="shared" si="14"/>
        <v>5</v>
      </c>
    </row>
    <row r="37" spans="1:21" ht="15">
      <c r="A37" s="42">
        <v>-1</v>
      </c>
      <c r="B37" s="34">
        <f t="shared" si="16"/>
        <v>5</v>
      </c>
      <c r="C37" s="10">
        <f t="shared" si="17"/>
        <v>1.75</v>
      </c>
      <c r="F37" s="10">
        <v>30</v>
      </c>
      <c r="G37" s="5">
        <f t="shared" si="2"/>
        <v>0</v>
      </c>
      <c r="H37" s="5">
        <f t="shared" si="3"/>
        <v>0</v>
      </c>
      <c r="I37" s="10">
        <f t="shared" si="4"/>
        <v>0</v>
      </c>
      <c r="J37" s="5">
        <f t="shared" si="15"/>
        <v>2</v>
      </c>
      <c r="K37" s="13">
        <f t="shared" si="1"/>
        <v>0</v>
      </c>
      <c r="L37" s="6">
        <f t="shared" si="5"/>
        <v>0</v>
      </c>
      <c r="M37" s="14">
        <f t="shared" si="6"/>
        <v>2</v>
      </c>
      <c r="N37" s="14">
        <f t="shared" si="7"/>
        <v>4</v>
      </c>
      <c r="O37" s="14">
        <f t="shared" si="8"/>
        <v>2</v>
      </c>
      <c r="P37" s="13">
        <f t="shared" si="9"/>
        <v>5</v>
      </c>
      <c r="Q37" s="6">
        <f t="shared" si="10"/>
        <v>0</v>
      </c>
      <c r="R37" s="14">
        <f t="shared" si="11"/>
        <v>2</v>
      </c>
      <c r="S37" s="14">
        <f t="shared" si="12"/>
        <v>4</v>
      </c>
      <c r="T37" s="6">
        <f t="shared" si="13"/>
        <v>2</v>
      </c>
      <c r="U37" s="13">
        <f t="shared" si="14"/>
        <v>5</v>
      </c>
    </row>
    <row r="38" spans="1:21" ht="15">
      <c r="A38" s="42">
        <v>0</v>
      </c>
      <c r="B38" s="34">
        <f t="shared" si="16"/>
        <v>2</v>
      </c>
      <c r="C38" s="10">
        <f t="shared" si="17"/>
        <v>2</v>
      </c>
      <c r="F38" s="10">
        <v>31</v>
      </c>
      <c r="G38" s="5">
        <f t="shared" si="2"/>
        <v>0</v>
      </c>
      <c r="H38" s="5">
        <f t="shared" si="3"/>
        <v>0</v>
      </c>
      <c r="I38" s="10">
        <f t="shared" si="4"/>
        <v>0</v>
      </c>
      <c r="J38" s="5">
        <f t="shared" si="15"/>
        <v>2</v>
      </c>
      <c r="K38" s="13">
        <f t="shared" si="1"/>
        <v>0</v>
      </c>
      <c r="L38" s="6">
        <f t="shared" si="5"/>
        <v>0</v>
      </c>
      <c r="M38" s="14">
        <f t="shared" si="6"/>
        <v>2</v>
      </c>
      <c r="N38" s="14">
        <f t="shared" si="7"/>
        <v>4</v>
      </c>
      <c r="O38" s="14">
        <f t="shared" si="8"/>
        <v>2</v>
      </c>
      <c r="P38" s="13">
        <f t="shared" si="9"/>
        <v>5</v>
      </c>
      <c r="Q38" s="6">
        <f t="shared" si="10"/>
        <v>0</v>
      </c>
      <c r="R38" s="14">
        <f t="shared" si="11"/>
        <v>2</v>
      </c>
      <c r="S38" s="14">
        <f t="shared" si="12"/>
        <v>4</v>
      </c>
      <c r="T38" s="6">
        <f t="shared" si="13"/>
        <v>2</v>
      </c>
      <c r="U38" s="13">
        <f t="shared" si="14"/>
        <v>5</v>
      </c>
    </row>
    <row r="39" spans="1:21" ht="15">
      <c r="A39" s="42">
        <v>1</v>
      </c>
      <c r="B39" s="34">
        <f t="shared" si="16"/>
        <v>-1</v>
      </c>
      <c r="C39" s="10">
        <f t="shared" si="17"/>
        <v>2.25</v>
      </c>
      <c r="F39" s="10">
        <v>32</v>
      </c>
      <c r="G39" s="5">
        <f t="shared" si="2"/>
        <v>0</v>
      </c>
      <c r="H39" s="5">
        <f t="shared" si="3"/>
        <v>0</v>
      </c>
      <c r="I39" s="10">
        <f t="shared" si="4"/>
        <v>0</v>
      </c>
      <c r="J39" s="5">
        <f t="shared" si="15"/>
        <v>2</v>
      </c>
      <c r="K39" s="13">
        <f aca="true" t="shared" si="18" ref="K39:K57">(1-C$22)*K38+C$22*((1/C$4)*H39-I39)</f>
        <v>0</v>
      </c>
      <c r="L39" s="6">
        <f t="shared" si="5"/>
        <v>0</v>
      </c>
      <c r="M39" s="14">
        <f t="shared" si="6"/>
        <v>2</v>
      </c>
      <c r="N39" s="14">
        <f t="shared" si="7"/>
        <v>4</v>
      </c>
      <c r="O39" s="14">
        <f t="shared" si="8"/>
        <v>2</v>
      </c>
      <c r="P39" s="13">
        <f t="shared" si="9"/>
        <v>5</v>
      </c>
      <c r="Q39" s="6">
        <f t="shared" si="10"/>
        <v>0</v>
      </c>
      <c r="R39" s="14">
        <f t="shared" si="11"/>
        <v>2</v>
      </c>
      <c r="S39" s="14">
        <f t="shared" si="12"/>
        <v>4</v>
      </c>
      <c r="T39" s="6">
        <f t="shared" si="13"/>
        <v>2</v>
      </c>
      <c r="U39" s="13">
        <f t="shared" si="14"/>
        <v>5</v>
      </c>
    </row>
    <row r="40" spans="1:21" ht="15">
      <c r="A40" s="42">
        <v>2</v>
      </c>
      <c r="B40" s="34">
        <f t="shared" si="16"/>
        <v>-4</v>
      </c>
      <c r="C40" s="10">
        <f t="shared" si="17"/>
        <v>2.5</v>
      </c>
      <c r="F40" s="10">
        <v>33</v>
      </c>
      <c r="G40" s="5">
        <f aca="true" t="shared" si="19" ref="G40:G57">G39*C$16</f>
        <v>0</v>
      </c>
      <c r="H40" s="5">
        <f aca="true" t="shared" si="20" ref="H40:H57">H39*C$17</f>
        <v>0</v>
      </c>
      <c r="I40" s="10">
        <f aca="true" t="shared" si="21" ref="I40:I57">I39*C$18</f>
        <v>0</v>
      </c>
      <c r="J40" s="5">
        <f t="shared" si="15"/>
        <v>2</v>
      </c>
      <c r="K40" s="13">
        <f t="shared" si="18"/>
        <v>0</v>
      </c>
      <c r="L40" s="6">
        <f t="shared" si="5"/>
        <v>0</v>
      </c>
      <c r="M40" s="14">
        <f t="shared" si="6"/>
        <v>2</v>
      </c>
      <c r="N40" s="14">
        <f t="shared" si="7"/>
        <v>4</v>
      </c>
      <c r="O40" s="14">
        <f t="shared" si="8"/>
        <v>2</v>
      </c>
      <c r="P40" s="13">
        <f t="shared" si="9"/>
        <v>5</v>
      </c>
      <c r="Q40" s="6">
        <f t="shared" si="10"/>
        <v>0</v>
      </c>
      <c r="R40" s="14">
        <f t="shared" si="11"/>
        <v>2</v>
      </c>
      <c r="S40" s="14">
        <f t="shared" si="12"/>
        <v>4</v>
      </c>
      <c r="T40" s="6">
        <f t="shared" si="13"/>
        <v>2</v>
      </c>
      <c r="U40" s="13">
        <f t="shared" si="14"/>
        <v>5</v>
      </c>
    </row>
    <row r="41" spans="1:21" ht="15">
      <c r="A41" s="42">
        <v>3</v>
      </c>
      <c r="B41" s="34">
        <f t="shared" si="16"/>
        <v>-7</v>
      </c>
      <c r="C41" s="10">
        <f t="shared" si="17"/>
        <v>2.75</v>
      </c>
      <c r="F41" s="10">
        <v>34</v>
      </c>
      <c r="G41" s="5">
        <f t="shared" si="19"/>
        <v>0</v>
      </c>
      <c r="H41" s="5">
        <f t="shared" si="20"/>
        <v>0</v>
      </c>
      <c r="I41" s="10">
        <f t="shared" si="21"/>
        <v>0</v>
      </c>
      <c r="J41" s="5">
        <f t="shared" si="15"/>
        <v>2</v>
      </c>
      <c r="K41" s="13">
        <f t="shared" si="18"/>
        <v>0</v>
      </c>
      <c r="L41" s="6">
        <f t="shared" si="5"/>
        <v>0</v>
      </c>
      <c r="M41" s="14">
        <f t="shared" si="6"/>
        <v>2</v>
      </c>
      <c r="N41" s="14">
        <f t="shared" si="7"/>
        <v>4</v>
      </c>
      <c r="O41" s="14">
        <f t="shared" si="8"/>
        <v>2</v>
      </c>
      <c r="P41" s="13">
        <f t="shared" si="9"/>
        <v>5</v>
      </c>
      <c r="Q41" s="6">
        <f t="shared" si="10"/>
        <v>0</v>
      </c>
      <c r="R41" s="14">
        <f t="shared" si="11"/>
        <v>2</v>
      </c>
      <c r="S41" s="14">
        <f t="shared" si="12"/>
        <v>4</v>
      </c>
      <c r="T41" s="6">
        <f t="shared" si="13"/>
        <v>2</v>
      </c>
      <c r="U41" s="13">
        <f t="shared" si="14"/>
        <v>5</v>
      </c>
    </row>
    <row r="42" spans="1:21" ht="15">
      <c r="A42" s="42">
        <v>4</v>
      </c>
      <c r="B42" s="34">
        <f t="shared" si="16"/>
        <v>-10</v>
      </c>
      <c r="C42" s="10">
        <f t="shared" si="17"/>
        <v>3</v>
      </c>
      <c r="F42" s="10">
        <v>35</v>
      </c>
      <c r="G42" s="5">
        <f t="shared" si="19"/>
        <v>0</v>
      </c>
      <c r="H42" s="5">
        <f t="shared" si="20"/>
        <v>0</v>
      </c>
      <c r="I42" s="10">
        <f t="shared" si="21"/>
        <v>0</v>
      </c>
      <c r="J42" s="5">
        <f t="shared" si="15"/>
        <v>2</v>
      </c>
      <c r="K42" s="13">
        <f t="shared" si="18"/>
        <v>0</v>
      </c>
      <c r="L42" s="6">
        <f t="shared" si="5"/>
        <v>0</v>
      </c>
      <c r="M42" s="14">
        <f t="shared" si="6"/>
        <v>2</v>
      </c>
      <c r="N42" s="14">
        <f t="shared" si="7"/>
        <v>4</v>
      </c>
      <c r="O42" s="14">
        <f t="shared" si="8"/>
        <v>2</v>
      </c>
      <c r="P42" s="13">
        <f t="shared" si="9"/>
        <v>5</v>
      </c>
      <c r="Q42" s="6">
        <f t="shared" si="10"/>
        <v>0</v>
      </c>
      <c r="R42" s="14">
        <f t="shared" si="11"/>
        <v>2</v>
      </c>
      <c r="S42" s="14">
        <f t="shared" si="12"/>
        <v>4</v>
      </c>
      <c r="T42" s="6">
        <f t="shared" si="13"/>
        <v>2</v>
      </c>
      <c r="U42" s="13">
        <f t="shared" si="14"/>
        <v>5</v>
      </c>
    </row>
    <row r="43" spans="1:21" ht="15">
      <c r="A43" s="43">
        <v>5</v>
      </c>
      <c r="B43" s="38">
        <f t="shared" si="16"/>
        <v>-13</v>
      </c>
      <c r="C43" s="35">
        <f t="shared" si="17"/>
        <v>3.25</v>
      </c>
      <c r="F43" s="10">
        <v>36</v>
      </c>
      <c r="G43" s="5">
        <f t="shared" si="19"/>
        <v>0</v>
      </c>
      <c r="H43" s="5">
        <f t="shared" si="20"/>
        <v>0</v>
      </c>
      <c r="I43" s="10">
        <f t="shared" si="21"/>
        <v>0</v>
      </c>
      <c r="J43" s="5">
        <f t="shared" si="15"/>
        <v>2</v>
      </c>
      <c r="K43" s="13">
        <f t="shared" si="18"/>
        <v>0</v>
      </c>
      <c r="L43" s="6">
        <f t="shared" si="5"/>
        <v>0</v>
      </c>
      <c r="M43" s="14">
        <f t="shared" si="6"/>
        <v>2</v>
      </c>
      <c r="N43" s="14">
        <f t="shared" si="7"/>
        <v>4</v>
      </c>
      <c r="O43" s="14">
        <f t="shared" si="8"/>
        <v>2</v>
      </c>
      <c r="P43" s="13">
        <f t="shared" si="9"/>
        <v>5</v>
      </c>
      <c r="Q43" s="6">
        <f t="shared" si="10"/>
        <v>0</v>
      </c>
      <c r="R43" s="14">
        <f t="shared" si="11"/>
        <v>2</v>
      </c>
      <c r="S43" s="14">
        <f t="shared" si="12"/>
        <v>4</v>
      </c>
      <c r="T43" s="6">
        <f t="shared" si="13"/>
        <v>2</v>
      </c>
      <c r="U43" s="13">
        <f t="shared" si="14"/>
        <v>5</v>
      </c>
    </row>
    <row r="44" spans="1:21" ht="15">
      <c r="A44" s="49"/>
      <c r="F44" s="10">
        <v>37</v>
      </c>
      <c r="G44" s="5">
        <f t="shared" si="19"/>
        <v>0</v>
      </c>
      <c r="H44" s="5">
        <f t="shared" si="20"/>
        <v>0</v>
      </c>
      <c r="I44" s="10">
        <f t="shared" si="21"/>
        <v>0</v>
      </c>
      <c r="J44" s="5">
        <f t="shared" si="15"/>
        <v>2</v>
      </c>
      <c r="K44" s="13">
        <f t="shared" si="18"/>
        <v>0</v>
      </c>
      <c r="L44" s="6">
        <f t="shared" si="5"/>
        <v>0</v>
      </c>
      <c r="M44" s="14">
        <f t="shared" si="6"/>
        <v>2</v>
      </c>
      <c r="N44" s="14">
        <f t="shared" si="7"/>
        <v>4</v>
      </c>
      <c r="O44" s="14">
        <f t="shared" si="8"/>
        <v>2</v>
      </c>
      <c r="P44" s="13">
        <f t="shared" si="9"/>
        <v>5</v>
      </c>
      <c r="Q44" s="6">
        <f t="shared" si="10"/>
        <v>0</v>
      </c>
      <c r="R44" s="14">
        <f t="shared" si="11"/>
        <v>2</v>
      </c>
      <c r="S44" s="14">
        <f t="shared" si="12"/>
        <v>4</v>
      </c>
      <c r="T44" s="6">
        <f t="shared" si="13"/>
        <v>2</v>
      </c>
      <c r="U44" s="13">
        <f t="shared" si="14"/>
        <v>5</v>
      </c>
    </row>
    <row r="45" spans="1:21" ht="15">
      <c r="A45" s="37" t="s">
        <v>53</v>
      </c>
      <c r="B45" s="65"/>
      <c r="C45" s="66"/>
      <c r="F45" s="10">
        <v>38</v>
      </c>
      <c r="G45" s="5">
        <f t="shared" si="19"/>
        <v>0</v>
      </c>
      <c r="H45" s="5">
        <f t="shared" si="20"/>
        <v>0</v>
      </c>
      <c r="I45" s="10">
        <f t="shared" si="21"/>
        <v>0</v>
      </c>
      <c r="J45" s="5">
        <f t="shared" si="15"/>
        <v>2</v>
      </c>
      <c r="K45" s="13">
        <f t="shared" si="18"/>
        <v>0</v>
      </c>
      <c r="L45" s="6">
        <f t="shared" si="5"/>
        <v>0</v>
      </c>
      <c r="M45" s="14">
        <f t="shared" si="6"/>
        <v>2</v>
      </c>
      <c r="N45" s="14">
        <f t="shared" si="7"/>
        <v>4</v>
      </c>
      <c r="O45" s="14">
        <f t="shared" si="8"/>
        <v>2</v>
      </c>
      <c r="P45" s="13">
        <f t="shared" si="9"/>
        <v>5</v>
      </c>
      <c r="Q45" s="6">
        <f t="shared" si="10"/>
        <v>0</v>
      </c>
      <c r="R45" s="14">
        <f t="shared" si="11"/>
        <v>2</v>
      </c>
      <c r="S45" s="14">
        <f t="shared" si="12"/>
        <v>4</v>
      </c>
      <c r="T45" s="6">
        <f t="shared" si="13"/>
        <v>2</v>
      </c>
      <c r="U45" s="13">
        <f t="shared" si="14"/>
        <v>5</v>
      </c>
    </row>
    <row r="46" spans="1:21" ht="15">
      <c r="A46" s="39" t="s">
        <v>11</v>
      </c>
      <c r="B46" s="40" t="s">
        <v>34</v>
      </c>
      <c r="C46" s="16" t="s">
        <v>35</v>
      </c>
      <c r="F46" s="10">
        <v>39</v>
      </c>
      <c r="G46" s="5">
        <f t="shared" si="19"/>
        <v>0</v>
      </c>
      <c r="H46" s="5">
        <f t="shared" si="20"/>
        <v>0</v>
      </c>
      <c r="I46" s="10">
        <f t="shared" si="21"/>
        <v>0</v>
      </c>
      <c r="J46" s="5">
        <f t="shared" si="15"/>
        <v>2</v>
      </c>
      <c r="K46" s="13">
        <f t="shared" si="18"/>
        <v>0</v>
      </c>
      <c r="L46" s="6">
        <f t="shared" si="5"/>
        <v>0</v>
      </c>
      <c r="M46" s="14">
        <f t="shared" si="6"/>
        <v>2</v>
      </c>
      <c r="N46" s="14">
        <f t="shared" si="7"/>
        <v>4</v>
      </c>
      <c r="O46" s="14">
        <f t="shared" si="8"/>
        <v>2</v>
      </c>
      <c r="P46" s="13">
        <f t="shared" si="9"/>
        <v>5</v>
      </c>
      <c r="Q46" s="6">
        <f t="shared" si="10"/>
        <v>0</v>
      </c>
      <c r="R46" s="14">
        <f t="shared" si="11"/>
        <v>2</v>
      </c>
      <c r="S46" s="14">
        <f t="shared" si="12"/>
        <v>4</v>
      </c>
      <c r="T46" s="6">
        <f t="shared" si="13"/>
        <v>2</v>
      </c>
      <c r="U46" s="13">
        <f t="shared" si="14"/>
        <v>5</v>
      </c>
    </row>
    <row r="47" spans="1:21" ht="15">
      <c r="A47" s="42">
        <v>-5</v>
      </c>
      <c r="B47" s="14">
        <f aca="true" t="shared" si="22" ref="B47:B57">C$7-C$8*A47</f>
        <v>7.5</v>
      </c>
      <c r="C47" s="10">
        <f aca="true" t="shared" si="23" ref="C47:C57">C$7</f>
        <v>5</v>
      </c>
      <c r="F47" s="10">
        <v>40</v>
      </c>
      <c r="G47" s="5">
        <f t="shared" si="19"/>
        <v>0</v>
      </c>
      <c r="H47" s="5">
        <f t="shared" si="20"/>
        <v>0</v>
      </c>
      <c r="I47" s="10">
        <f t="shared" si="21"/>
        <v>0</v>
      </c>
      <c r="J47" s="5">
        <f t="shared" si="15"/>
        <v>2</v>
      </c>
      <c r="K47" s="13">
        <f t="shared" si="18"/>
        <v>0</v>
      </c>
      <c r="L47" s="6">
        <f t="shared" si="5"/>
        <v>0</v>
      </c>
      <c r="M47" s="14">
        <f t="shared" si="6"/>
        <v>2</v>
      </c>
      <c r="N47" s="14">
        <f t="shared" si="7"/>
        <v>4</v>
      </c>
      <c r="O47" s="14">
        <f t="shared" si="8"/>
        <v>2</v>
      </c>
      <c r="P47" s="13">
        <f t="shared" si="9"/>
        <v>5</v>
      </c>
      <c r="Q47" s="6">
        <f t="shared" si="10"/>
        <v>0</v>
      </c>
      <c r="R47" s="14">
        <f t="shared" si="11"/>
        <v>2</v>
      </c>
      <c r="S47" s="14">
        <f t="shared" si="12"/>
        <v>4</v>
      </c>
      <c r="T47" s="6">
        <f t="shared" si="13"/>
        <v>2</v>
      </c>
      <c r="U47" s="13">
        <f t="shared" si="14"/>
        <v>5</v>
      </c>
    </row>
    <row r="48" spans="1:21" ht="15">
      <c r="A48" s="42">
        <v>-4</v>
      </c>
      <c r="B48" s="14">
        <f t="shared" si="22"/>
        <v>7</v>
      </c>
      <c r="C48" s="10">
        <f t="shared" si="23"/>
        <v>5</v>
      </c>
      <c r="F48" s="10">
        <v>41</v>
      </c>
      <c r="G48" s="5">
        <f t="shared" si="19"/>
        <v>0</v>
      </c>
      <c r="H48" s="5">
        <f t="shared" si="20"/>
        <v>0</v>
      </c>
      <c r="I48" s="10">
        <f t="shared" si="21"/>
        <v>0</v>
      </c>
      <c r="J48" s="5">
        <f t="shared" si="15"/>
        <v>2</v>
      </c>
      <c r="K48" s="13">
        <f t="shared" si="18"/>
        <v>0</v>
      </c>
      <c r="L48" s="6">
        <f t="shared" si="5"/>
        <v>0</v>
      </c>
      <c r="M48" s="14">
        <f t="shared" si="6"/>
        <v>2</v>
      </c>
      <c r="N48" s="14">
        <f t="shared" si="7"/>
        <v>4</v>
      </c>
      <c r="O48" s="14">
        <f t="shared" si="8"/>
        <v>2</v>
      </c>
      <c r="P48" s="13">
        <f t="shared" si="9"/>
        <v>5</v>
      </c>
      <c r="Q48" s="6">
        <f t="shared" si="10"/>
        <v>0</v>
      </c>
      <c r="R48" s="14">
        <f t="shared" si="11"/>
        <v>2</v>
      </c>
      <c r="S48" s="14">
        <f t="shared" si="12"/>
        <v>4</v>
      </c>
      <c r="T48" s="6">
        <f t="shared" si="13"/>
        <v>2</v>
      </c>
      <c r="U48" s="13">
        <f t="shared" si="14"/>
        <v>5</v>
      </c>
    </row>
    <row r="49" spans="1:21" ht="15">
      <c r="A49" s="42">
        <v>-3</v>
      </c>
      <c r="B49" s="14">
        <f t="shared" si="22"/>
        <v>6.5</v>
      </c>
      <c r="C49" s="10">
        <f t="shared" si="23"/>
        <v>5</v>
      </c>
      <c r="F49" s="10">
        <v>42</v>
      </c>
      <c r="G49" s="5">
        <f t="shared" si="19"/>
        <v>0</v>
      </c>
      <c r="H49" s="5">
        <f t="shared" si="20"/>
        <v>0</v>
      </c>
      <c r="I49" s="10">
        <f t="shared" si="21"/>
        <v>0</v>
      </c>
      <c r="J49" s="5">
        <f t="shared" si="15"/>
        <v>2</v>
      </c>
      <c r="K49" s="13">
        <f t="shared" si="18"/>
        <v>0</v>
      </c>
      <c r="L49" s="6">
        <f t="shared" si="5"/>
        <v>0</v>
      </c>
      <c r="M49" s="14">
        <f t="shared" si="6"/>
        <v>2</v>
      </c>
      <c r="N49" s="14">
        <f t="shared" si="7"/>
        <v>4</v>
      </c>
      <c r="O49" s="14">
        <f t="shared" si="8"/>
        <v>2</v>
      </c>
      <c r="P49" s="13">
        <f t="shared" si="9"/>
        <v>5</v>
      </c>
      <c r="Q49" s="6">
        <f t="shared" si="10"/>
        <v>0</v>
      </c>
      <c r="R49" s="14">
        <f t="shared" si="11"/>
        <v>2</v>
      </c>
      <c r="S49" s="14">
        <f t="shared" si="12"/>
        <v>4</v>
      </c>
      <c r="T49" s="6">
        <f t="shared" si="13"/>
        <v>2</v>
      </c>
      <c r="U49" s="13">
        <f t="shared" si="14"/>
        <v>5</v>
      </c>
    </row>
    <row r="50" spans="1:21" ht="15">
      <c r="A50" s="42">
        <v>-2</v>
      </c>
      <c r="B50" s="14">
        <f t="shared" si="22"/>
        <v>6</v>
      </c>
      <c r="C50" s="10">
        <f t="shared" si="23"/>
        <v>5</v>
      </c>
      <c r="F50" s="10">
        <v>43</v>
      </c>
      <c r="G50" s="5">
        <f t="shared" si="19"/>
        <v>0</v>
      </c>
      <c r="H50" s="5">
        <f t="shared" si="20"/>
        <v>0</v>
      </c>
      <c r="I50" s="10">
        <f t="shared" si="21"/>
        <v>0</v>
      </c>
      <c r="J50" s="5">
        <f t="shared" si="15"/>
        <v>2</v>
      </c>
      <c r="K50" s="13">
        <f t="shared" si="18"/>
        <v>0</v>
      </c>
      <c r="L50" s="6">
        <f t="shared" si="5"/>
        <v>0</v>
      </c>
      <c r="M50" s="14">
        <f t="shared" si="6"/>
        <v>2</v>
      </c>
      <c r="N50" s="14">
        <f t="shared" si="7"/>
        <v>4</v>
      </c>
      <c r="O50" s="14">
        <f t="shared" si="8"/>
        <v>2</v>
      </c>
      <c r="P50" s="13">
        <f t="shared" si="9"/>
        <v>5</v>
      </c>
      <c r="Q50" s="6">
        <f t="shared" si="10"/>
        <v>0</v>
      </c>
      <c r="R50" s="14">
        <f t="shared" si="11"/>
        <v>2</v>
      </c>
      <c r="S50" s="14">
        <f t="shared" si="12"/>
        <v>4</v>
      </c>
      <c r="T50" s="6">
        <f t="shared" si="13"/>
        <v>2</v>
      </c>
      <c r="U50" s="13">
        <f t="shared" si="14"/>
        <v>5</v>
      </c>
    </row>
    <row r="51" spans="1:21" ht="15">
      <c r="A51" s="42">
        <v>-1</v>
      </c>
      <c r="B51" s="14">
        <f t="shared" si="22"/>
        <v>5.5</v>
      </c>
      <c r="C51" s="10">
        <f t="shared" si="23"/>
        <v>5</v>
      </c>
      <c r="F51" s="10">
        <v>44</v>
      </c>
      <c r="G51" s="5">
        <f t="shared" si="19"/>
        <v>0</v>
      </c>
      <c r="H51" s="5">
        <f t="shared" si="20"/>
        <v>0</v>
      </c>
      <c r="I51" s="10">
        <f t="shared" si="21"/>
        <v>0</v>
      </c>
      <c r="J51" s="5">
        <f t="shared" si="15"/>
        <v>2</v>
      </c>
      <c r="K51" s="13">
        <f t="shared" si="18"/>
        <v>0</v>
      </c>
      <c r="L51" s="6">
        <f t="shared" si="5"/>
        <v>0</v>
      </c>
      <c r="M51" s="14">
        <f t="shared" si="6"/>
        <v>2</v>
      </c>
      <c r="N51" s="14">
        <f t="shared" si="7"/>
        <v>4</v>
      </c>
      <c r="O51" s="14">
        <f t="shared" si="8"/>
        <v>2</v>
      </c>
      <c r="P51" s="13">
        <f t="shared" si="9"/>
        <v>5</v>
      </c>
      <c r="Q51" s="6">
        <f t="shared" si="10"/>
        <v>0</v>
      </c>
      <c r="R51" s="14">
        <f t="shared" si="11"/>
        <v>2</v>
      </c>
      <c r="S51" s="14">
        <f t="shared" si="12"/>
        <v>4</v>
      </c>
      <c r="T51" s="6">
        <f t="shared" si="13"/>
        <v>2</v>
      </c>
      <c r="U51" s="13">
        <f t="shared" si="14"/>
        <v>5</v>
      </c>
    </row>
    <row r="52" spans="1:21" ht="15">
      <c r="A52" s="42">
        <v>0</v>
      </c>
      <c r="B52" s="14">
        <f t="shared" si="22"/>
        <v>5</v>
      </c>
      <c r="C52" s="10">
        <f t="shared" si="23"/>
        <v>5</v>
      </c>
      <c r="F52" s="10">
        <v>45</v>
      </c>
      <c r="G52" s="5">
        <f t="shared" si="19"/>
        <v>0</v>
      </c>
      <c r="H52" s="5">
        <f t="shared" si="20"/>
        <v>0</v>
      </c>
      <c r="I52" s="10">
        <f t="shared" si="21"/>
        <v>0</v>
      </c>
      <c r="J52" s="5">
        <f t="shared" si="15"/>
        <v>2</v>
      </c>
      <c r="K52" s="13">
        <f t="shared" si="18"/>
        <v>0</v>
      </c>
      <c r="L52" s="6">
        <f t="shared" si="5"/>
        <v>0</v>
      </c>
      <c r="M52" s="14">
        <f t="shared" si="6"/>
        <v>2</v>
      </c>
      <c r="N52" s="14">
        <f t="shared" si="7"/>
        <v>4</v>
      </c>
      <c r="O52" s="14">
        <f t="shared" si="8"/>
        <v>2</v>
      </c>
      <c r="P52" s="13">
        <f t="shared" si="9"/>
        <v>5</v>
      </c>
      <c r="Q52" s="6">
        <f t="shared" si="10"/>
        <v>0</v>
      </c>
      <c r="R52" s="14">
        <f t="shared" si="11"/>
        <v>2</v>
      </c>
      <c r="S52" s="14">
        <f t="shared" si="12"/>
        <v>4</v>
      </c>
      <c r="T52" s="6">
        <f t="shared" si="13"/>
        <v>2</v>
      </c>
      <c r="U52" s="13">
        <f t="shared" si="14"/>
        <v>5</v>
      </c>
    </row>
    <row r="53" spans="1:21" ht="15">
      <c r="A53" s="42">
        <v>1</v>
      </c>
      <c r="B53" s="14">
        <f t="shared" si="22"/>
        <v>4.5</v>
      </c>
      <c r="C53" s="10">
        <f t="shared" si="23"/>
        <v>5</v>
      </c>
      <c r="F53" s="10">
        <v>46</v>
      </c>
      <c r="G53" s="5">
        <f t="shared" si="19"/>
        <v>0</v>
      </c>
      <c r="H53" s="5">
        <f t="shared" si="20"/>
        <v>0</v>
      </c>
      <c r="I53" s="10">
        <f t="shared" si="21"/>
        <v>0</v>
      </c>
      <c r="J53" s="5">
        <f t="shared" si="15"/>
        <v>2</v>
      </c>
      <c r="K53" s="13">
        <f t="shared" si="18"/>
        <v>0</v>
      </c>
      <c r="L53" s="6">
        <f t="shared" si="5"/>
        <v>0</v>
      </c>
      <c r="M53" s="14">
        <f t="shared" si="6"/>
        <v>2</v>
      </c>
      <c r="N53" s="14">
        <f t="shared" si="7"/>
        <v>4</v>
      </c>
      <c r="O53" s="14">
        <f t="shared" si="8"/>
        <v>2</v>
      </c>
      <c r="P53" s="13">
        <f t="shared" si="9"/>
        <v>5</v>
      </c>
      <c r="Q53" s="6">
        <f t="shared" si="10"/>
        <v>0</v>
      </c>
      <c r="R53" s="14">
        <f t="shared" si="11"/>
        <v>2</v>
      </c>
      <c r="S53" s="14">
        <f t="shared" si="12"/>
        <v>4</v>
      </c>
      <c r="T53" s="6">
        <f t="shared" si="13"/>
        <v>2</v>
      </c>
      <c r="U53" s="13">
        <f t="shared" si="14"/>
        <v>5</v>
      </c>
    </row>
    <row r="54" spans="1:21" ht="15">
      <c r="A54" s="42">
        <v>2</v>
      </c>
      <c r="B54" s="14">
        <f t="shared" si="22"/>
        <v>4</v>
      </c>
      <c r="C54" s="10">
        <f t="shared" si="23"/>
        <v>5</v>
      </c>
      <c r="F54" s="10">
        <v>47</v>
      </c>
      <c r="G54" s="5">
        <f t="shared" si="19"/>
        <v>0</v>
      </c>
      <c r="H54" s="5">
        <f t="shared" si="20"/>
        <v>0</v>
      </c>
      <c r="I54" s="10">
        <f t="shared" si="21"/>
        <v>0</v>
      </c>
      <c r="J54" s="5">
        <f t="shared" si="15"/>
        <v>2</v>
      </c>
      <c r="K54" s="13">
        <f t="shared" si="18"/>
        <v>0</v>
      </c>
      <c r="L54" s="6">
        <f t="shared" si="5"/>
        <v>0</v>
      </c>
      <c r="M54" s="14">
        <f t="shared" si="6"/>
        <v>2</v>
      </c>
      <c r="N54" s="14">
        <f t="shared" si="7"/>
        <v>4</v>
      </c>
      <c r="O54" s="14">
        <f t="shared" si="8"/>
        <v>2</v>
      </c>
      <c r="P54" s="13">
        <f t="shared" si="9"/>
        <v>5</v>
      </c>
      <c r="Q54" s="6">
        <f t="shared" si="10"/>
        <v>0</v>
      </c>
      <c r="R54" s="14">
        <f t="shared" si="11"/>
        <v>2</v>
      </c>
      <c r="S54" s="14">
        <f t="shared" si="12"/>
        <v>4</v>
      </c>
      <c r="T54" s="6">
        <f t="shared" si="13"/>
        <v>2</v>
      </c>
      <c r="U54" s="13">
        <f t="shared" si="14"/>
        <v>5</v>
      </c>
    </row>
    <row r="55" spans="1:21" ht="15">
      <c r="A55" s="42">
        <v>3</v>
      </c>
      <c r="B55" s="14">
        <f t="shared" si="22"/>
        <v>3.5</v>
      </c>
      <c r="C55" s="10">
        <f t="shared" si="23"/>
        <v>5</v>
      </c>
      <c r="F55" s="10">
        <v>48</v>
      </c>
      <c r="G55" s="5">
        <f t="shared" si="19"/>
        <v>0</v>
      </c>
      <c r="H55" s="5">
        <f t="shared" si="20"/>
        <v>0</v>
      </c>
      <c r="I55" s="10">
        <f t="shared" si="21"/>
        <v>0</v>
      </c>
      <c r="J55" s="5">
        <f t="shared" si="15"/>
        <v>2</v>
      </c>
      <c r="K55" s="13">
        <f t="shared" si="18"/>
        <v>0</v>
      </c>
      <c r="L55" s="6">
        <f t="shared" si="5"/>
        <v>0</v>
      </c>
      <c r="M55" s="14">
        <f t="shared" si="6"/>
        <v>2</v>
      </c>
      <c r="N55" s="14">
        <f t="shared" si="7"/>
        <v>4</v>
      </c>
      <c r="O55" s="14">
        <f t="shared" si="8"/>
        <v>2</v>
      </c>
      <c r="P55" s="13">
        <f t="shared" si="9"/>
        <v>5</v>
      </c>
      <c r="Q55" s="6">
        <f t="shared" si="10"/>
        <v>0</v>
      </c>
      <c r="R55" s="14">
        <f t="shared" si="11"/>
        <v>2</v>
      </c>
      <c r="S55" s="14">
        <f t="shared" si="12"/>
        <v>4</v>
      </c>
      <c r="T55" s="6">
        <f t="shared" si="13"/>
        <v>2</v>
      </c>
      <c r="U55" s="13">
        <f t="shared" si="14"/>
        <v>5</v>
      </c>
    </row>
    <row r="56" spans="1:21" ht="15">
      <c r="A56" s="42">
        <v>4</v>
      </c>
      <c r="B56" s="14">
        <f t="shared" si="22"/>
        <v>3</v>
      </c>
      <c r="C56" s="10">
        <f t="shared" si="23"/>
        <v>5</v>
      </c>
      <c r="F56" s="10">
        <v>49</v>
      </c>
      <c r="G56" s="5">
        <f t="shared" si="19"/>
        <v>0</v>
      </c>
      <c r="H56" s="5">
        <f t="shared" si="20"/>
        <v>0</v>
      </c>
      <c r="I56" s="10">
        <f t="shared" si="21"/>
        <v>0</v>
      </c>
      <c r="J56" s="5">
        <f t="shared" si="15"/>
        <v>2</v>
      </c>
      <c r="K56" s="13">
        <f t="shared" si="18"/>
        <v>0</v>
      </c>
      <c r="L56" s="6">
        <f t="shared" si="5"/>
        <v>0</v>
      </c>
      <c r="M56" s="14">
        <f t="shared" si="6"/>
        <v>2</v>
      </c>
      <c r="N56" s="14">
        <f t="shared" si="7"/>
        <v>4</v>
      </c>
      <c r="O56" s="14">
        <f t="shared" si="8"/>
        <v>2</v>
      </c>
      <c r="P56" s="13">
        <f t="shared" si="9"/>
        <v>5</v>
      </c>
      <c r="Q56" s="6">
        <f t="shared" si="10"/>
        <v>0</v>
      </c>
      <c r="R56" s="14">
        <f t="shared" si="11"/>
        <v>2</v>
      </c>
      <c r="S56" s="14">
        <f t="shared" si="12"/>
        <v>4</v>
      </c>
      <c r="T56" s="6">
        <f t="shared" si="13"/>
        <v>2</v>
      </c>
      <c r="U56" s="13">
        <f t="shared" si="14"/>
        <v>5</v>
      </c>
    </row>
    <row r="57" spans="1:21" ht="15">
      <c r="A57" s="43">
        <v>5</v>
      </c>
      <c r="B57" s="58">
        <f t="shared" si="22"/>
        <v>2.5</v>
      </c>
      <c r="C57" s="35">
        <f t="shared" si="23"/>
        <v>5</v>
      </c>
      <c r="F57" s="10">
        <v>50</v>
      </c>
      <c r="G57" s="5">
        <f t="shared" si="19"/>
        <v>0</v>
      </c>
      <c r="H57" s="5">
        <f t="shared" si="20"/>
        <v>0</v>
      </c>
      <c r="I57" s="10">
        <f t="shared" si="21"/>
        <v>0</v>
      </c>
      <c r="J57" s="5">
        <f t="shared" si="15"/>
        <v>2</v>
      </c>
      <c r="K57" s="13">
        <f t="shared" si="18"/>
        <v>0</v>
      </c>
      <c r="L57" s="6">
        <f t="shared" si="5"/>
        <v>0</v>
      </c>
      <c r="M57" s="14">
        <f t="shared" si="6"/>
        <v>2</v>
      </c>
      <c r="N57" s="14">
        <f t="shared" si="7"/>
        <v>4</v>
      </c>
      <c r="O57" s="14">
        <f t="shared" si="8"/>
        <v>2</v>
      </c>
      <c r="P57" s="13">
        <f t="shared" si="9"/>
        <v>5</v>
      </c>
      <c r="Q57" s="6">
        <f t="shared" si="10"/>
        <v>0</v>
      </c>
      <c r="R57" s="14">
        <f t="shared" si="11"/>
        <v>2</v>
      </c>
      <c r="S57" s="14">
        <f t="shared" si="12"/>
        <v>4</v>
      </c>
      <c r="T57" s="6">
        <f t="shared" si="13"/>
        <v>2</v>
      </c>
      <c r="U57" s="13">
        <f t="shared" si="14"/>
        <v>5</v>
      </c>
    </row>
    <row r="58" spans="9:21" ht="15">
      <c r="I58" s="10"/>
      <c r="J58" s="5">
        <f>J57</f>
        <v>2</v>
      </c>
      <c r="K58" s="10"/>
      <c r="L58" s="6"/>
      <c r="M58" s="5"/>
      <c r="N58" s="5"/>
      <c r="O58" s="14"/>
      <c r="P58" s="13"/>
      <c r="Q58" s="6"/>
      <c r="R58" s="5"/>
      <c r="S58" s="5"/>
      <c r="T58" s="14"/>
      <c r="U58" s="13"/>
    </row>
    <row r="59" spans="9:21" ht="15">
      <c r="I59" s="10"/>
      <c r="K59" s="10"/>
      <c r="L59" s="6"/>
      <c r="M59" s="5"/>
      <c r="N59" s="5"/>
      <c r="O59" s="14"/>
      <c r="P59" s="13"/>
      <c r="Q59" s="6"/>
      <c r="R59" s="5"/>
      <c r="S59" s="5"/>
      <c r="T59" s="14"/>
      <c r="U59" s="13"/>
    </row>
    <row r="60" spans="1:21" ht="15">
      <c r="A60" s="46" t="s">
        <v>55</v>
      </c>
      <c r="B60" s="45"/>
      <c r="C60" s="50"/>
      <c r="I60" s="10"/>
      <c r="K60" s="10"/>
      <c r="L60" s="6"/>
      <c r="M60" s="5"/>
      <c r="N60" s="5"/>
      <c r="O60" s="14"/>
      <c r="P60" s="13"/>
      <c r="Q60" s="6"/>
      <c r="R60" s="5"/>
      <c r="S60" s="5"/>
      <c r="T60" s="14"/>
      <c r="U60" s="13"/>
    </row>
    <row r="61" spans="1:21" ht="15">
      <c r="A61" s="39" t="s">
        <v>11</v>
      </c>
      <c r="B61" s="40" t="s">
        <v>32</v>
      </c>
      <c r="C61" s="16" t="s">
        <v>33</v>
      </c>
      <c r="I61" s="10"/>
      <c r="K61" s="10"/>
      <c r="L61" s="6"/>
      <c r="M61" s="5"/>
      <c r="N61" s="5"/>
      <c r="O61" s="14"/>
      <c r="P61" s="13"/>
      <c r="Q61" s="6"/>
      <c r="R61" s="5"/>
      <c r="S61" s="5"/>
      <c r="T61" s="14"/>
      <c r="U61" s="13"/>
    </row>
    <row r="62" spans="1:21" ht="15">
      <c r="A62" s="41">
        <v>-5</v>
      </c>
      <c r="B62" s="34">
        <f>C$27*A62-(1/C$11)*(K$7+I$7)+(1/(C$4*C$11))*H$7+C$13</f>
        <v>17</v>
      </c>
      <c r="C62" s="10">
        <f>C$21*C$13+(1-C$21)*J$7+C$5*A62+G$7</f>
        <v>0.75</v>
      </c>
      <c r="I62" s="10"/>
      <c r="K62" s="10"/>
      <c r="L62" s="6"/>
      <c r="M62" s="5"/>
      <c r="N62" s="5"/>
      <c r="O62" s="14"/>
      <c r="P62" s="13"/>
      <c r="Q62" s="6"/>
      <c r="R62" s="5"/>
      <c r="S62" s="5"/>
      <c r="T62" s="14"/>
      <c r="U62" s="13"/>
    </row>
    <row r="63" spans="1:21" ht="15">
      <c r="A63" s="42">
        <v>-4</v>
      </c>
      <c r="B63" s="34">
        <f aca="true" t="shared" si="24" ref="B63:B72">C$27*A63-(1/C$11)*(K$7+I$7)+(1/(C$4*C$11))*H$7+C$13</f>
        <v>14</v>
      </c>
      <c r="C63" s="10">
        <f aca="true" t="shared" si="25" ref="C63:C72">C$21*C$13+(1-C$21)*J$7+C$5*A63+G$7</f>
        <v>1</v>
      </c>
      <c r="I63" s="10"/>
      <c r="K63" s="10"/>
      <c r="L63" s="6"/>
      <c r="M63" s="5"/>
      <c r="N63" s="5"/>
      <c r="O63" s="14"/>
      <c r="P63" s="13"/>
      <c r="Q63" s="6"/>
      <c r="R63" s="5"/>
      <c r="S63" s="5"/>
      <c r="T63" s="14"/>
      <c r="U63" s="13"/>
    </row>
    <row r="64" spans="1:21" ht="15">
      <c r="A64" s="42">
        <v>-3</v>
      </c>
      <c r="B64" s="34">
        <f t="shared" si="24"/>
        <v>11</v>
      </c>
      <c r="C64" s="10">
        <f t="shared" si="25"/>
        <v>1.25</v>
      </c>
      <c r="I64" s="10"/>
      <c r="K64" s="10"/>
      <c r="L64" s="6"/>
      <c r="M64" s="5"/>
      <c r="N64" s="5"/>
      <c r="O64" s="14"/>
      <c r="P64" s="13"/>
      <c r="Q64" s="6"/>
      <c r="R64" s="5"/>
      <c r="S64" s="5"/>
      <c r="T64" s="14"/>
      <c r="U64" s="13"/>
    </row>
    <row r="65" spans="1:21" ht="15">
      <c r="A65" s="42">
        <v>-2</v>
      </c>
      <c r="B65" s="34">
        <f t="shared" si="24"/>
        <v>8</v>
      </c>
      <c r="C65" s="10">
        <f t="shared" si="25"/>
        <v>1.5</v>
      </c>
      <c r="I65" s="10"/>
      <c r="K65" s="10"/>
      <c r="L65" s="6"/>
      <c r="M65" s="5"/>
      <c r="N65" s="5"/>
      <c r="O65" s="14"/>
      <c r="P65" s="13"/>
      <c r="Q65" s="6"/>
      <c r="R65" s="5"/>
      <c r="S65" s="5"/>
      <c r="T65" s="14"/>
      <c r="U65" s="13"/>
    </row>
    <row r="66" spans="1:21" ht="15">
      <c r="A66" s="42">
        <v>-1</v>
      </c>
      <c r="B66" s="34">
        <f t="shared" si="24"/>
        <v>5</v>
      </c>
      <c r="C66" s="10">
        <f t="shared" si="25"/>
        <v>1.75</v>
      </c>
      <c r="I66" s="10"/>
      <c r="K66" s="10"/>
      <c r="L66" s="6"/>
      <c r="M66" s="5"/>
      <c r="N66" s="5"/>
      <c r="O66" s="14"/>
      <c r="P66" s="13"/>
      <c r="Q66" s="6"/>
      <c r="R66" s="5"/>
      <c r="S66" s="5"/>
      <c r="T66" s="14"/>
      <c r="U66" s="13"/>
    </row>
    <row r="67" spans="1:21" ht="15">
      <c r="A67" s="42">
        <v>0</v>
      </c>
      <c r="B67" s="34">
        <f t="shared" si="24"/>
        <v>2</v>
      </c>
      <c r="C67" s="10">
        <f t="shared" si="25"/>
        <v>2</v>
      </c>
      <c r="I67" s="10"/>
      <c r="K67" s="10"/>
      <c r="L67" s="6"/>
      <c r="M67" s="5"/>
      <c r="N67" s="5"/>
      <c r="O67" s="14"/>
      <c r="P67" s="13"/>
      <c r="Q67" s="6"/>
      <c r="R67" s="5"/>
      <c r="S67" s="5"/>
      <c r="T67" s="14"/>
      <c r="U67" s="13"/>
    </row>
    <row r="68" spans="1:21" ht="15">
      <c r="A68" s="42">
        <v>1</v>
      </c>
      <c r="B68" s="34">
        <f t="shared" si="24"/>
        <v>-1</v>
      </c>
      <c r="C68" s="10">
        <f t="shared" si="25"/>
        <v>2.25</v>
      </c>
      <c r="I68" s="10"/>
      <c r="K68" s="10"/>
      <c r="L68" s="6"/>
      <c r="M68" s="5"/>
      <c r="N68" s="5"/>
      <c r="O68" s="14"/>
      <c r="P68" s="13"/>
      <c r="Q68" s="6"/>
      <c r="R68" s="5"/>
      <c r="S68" s="5"/>
      <c r="T68" s="14"/>
      <c r="U68" s="13"/>
    </row>
    <row r="69" spans="1:21" ht="15">
      <c r="A69" s="42">
        <v>2</v>
      </c>
      <c r="B69" s="34">
        <f t="shared" si="24"/>
        <v>-4</v>
      </c>
      <c r="C69" s="10">
        <f t="shared" si="25"/>
        <v>2.5</v>
      </c>
      <c r="I69" s="10"/>
      <c r="K69" s="10"/>
      <c r="L69" s="6"/>
      <c r="M69" s="5"/>
      <c r="N69" s="5"/>
      <c r="O69" s="14"/>
      <c r="P69" s="13"/>
      <c r="Q69" s="6"/>
      <c r="R69" s="5"/>
      <c r="S69" s="5"/>
      <c r="T69" s="14"/>
      <c r="U69" s="13"/>
    </row>
    <row r="70" spans="1:21" ht="15">
      <c r="A70" s="42">
        <v>3</v>
      </c>
      <c r="B70" s="34">
        <f t="shared" si="24"/>
        <v>-7</v>
      </c>
      <c r="C70" s="10">
        <f t="shared" si="25"/>
        <v>2.75</v>
      </c>
      <c r="I70" s="10"/>
      <c r="K70" s="10"/>
      <c r="L70" s="6"/>
      <c r="M70" s="5"/>
      <c r="N70" s="5"/>
      <c r="O70" s="14"/>
      <c r="P70" s="13"/>
      <c r="Q70" s="6"/>
      <c r="R70" s="5"/>
      <c r="S70" s="5"/>
      <c r="T70" s="14"/>
      <c r="U70" s="13"/>
    </row>
    <row r="71" spans="1:21" ht="15">
      <c r="A71" s="42">
        <v>4</v>
      </c>
      <c r="B71" s="34">
        <f t="shared" si="24"/>
        <v>-10</v>
      </c>
      <c r="C71" s="10">
        <f t="shared" si="25"/>
        <v>3</v>
      </c>
      <c r="I71" s="10"/>
      <c r="K71" s="10"/>
      <c r="L71" s="6"/>
      <c r="M71" s="5"/>
      <c r="N71" s="5"/>
      <c r="O71" s="14"/>
      <c r="P71" s="13"/>
      <c r="Q71" s="6"/>
      <c r="R71" s="5"/>
      <c r="S71" s="5"/>
      <c r="T71" s="14"/>
      <c r="U71" s="13"/>
    </row>
    <row r="72" spans="1:21" ht="15">
      <c r="A72" s="43">
        <v>5</v>
      </c>
      <c r="B72" s="75">
        <f t="shared" si="24"/>
        <v>-13</v>
      </c>
      <c r="C72" s="35">
        <f t="shared" si="25"/>
        <v>3.25</v>
      </c>
      <c r="I72" s="10"/>
      <c r="K72" s="10"/>
      <c r="L72" s="6"/>
      <c r="M72" s="5"/>
      <c r="N72" s="5"/>
      <c r="O72" s="14"/>
      <c r="P72" s="13"/>
      <c r="Q72" s="6"/>
      <c r="R72" s="5"/>
      <c r="S72" s="5"/>
      <c r="T72" s="14"/>
      <c r="U72" s="13"/>
    </row>
    <row r="73" spans="1:21" ht="15">
      <c r="A73" s="49"/>
      <c r="I73" s="10"/>
      <c r="K73" s="10"/>
      <c r="L73" s="6"/>
      <c r="M73" s="5"/>
      <c r="N73" s="5"/>
      <c r="O73" s="14"/>
      <c r="P73" s="13"/>
      <c r="Q73" s="6"/>
      <c r="R73" s="5"/>
      <c r="S73" s="5"/>
      <c r="T73" s="14"/>
      <c r="U73" s="13"/>
    </row>
    <row r="74" spans="1:21" ht="15">
      <c r="A74" s="37" t="s">
        <v>56</v>
      </c>
      <c r="B74" s="65"/>
      <c r="C74" s="66"/>
      <c r="I74" s="10"/>
      <c r="K74" s="10"/>
      <c r="L74" s="6"/>
      <c r="M74" s="5"/>
      <c r="N74" s="5"/>
      <c r="O74" s="14"/>
      <c r="P74" s="13"/>
      <c r="Q74" s="6"/>
      <c r="R74" s="5"/>
      <c r="S74" s="5"/>
      <c r="T74" s="14"/>
      <c r="U74" s="13"/>
    </row>
    <row r="75" spans="1:21" ht="15">
      <c r="A75" s="39" t="s">
        <v>11</v>
      </c>
      <c r="B75" s="40" t="s">
        <v>34</v>
      </c>
      <c r="C75" s="16" t="s">
        <v>35</v>
      </c>
      <c r="I75" s="10"/>
      <c r="K75" s="10"/>
      <c r="L75" s="6"/>
      <c r="M75" s="5"/>
      <c r="N75" s="5"/>
      <c r="O75" s="14"/>
      <c r="P75" s="13"/>
      <c r="Q75" s="6"/>
      <c r="R75" s="5"/>
      <c r="S75" s="5"/>
      <c r="T75" s="14"/>
      <c r="U75" s="13"/>
    </row>
    <row r="76" spans="1:21" ht="15">
      <c r="A76" s="42">
        <v>-5</v>
      </c>
      <c r="B76" s="14">
        <f aca="true" t="shared" si="26" ref="B76:B86">C$7-C$8*A76</f>
        <v>7.5</v>
      </c>
      <c r="C76" s="10">
        <f aca="true" t="shared" si="27" ref="C76:C86">C$7</f>
        <v>5</v>
      </c>
      <c r="I76" s="10"/>
      <c r="K76" s="10"/>
      <c r="L76" s="6"/>
      <c r="M76" s="5"/>
      <c r="N76" s="5"/>
      <c r="O76" s="14"/>
      <c r="P76" s="13"/>
      <c r="Q76" s="6"/>
      <c r="R76" s="5"/>
      <c r="S76" s="5"/>
      <c r="T76" s="14"/>
      <c r="U76" s="13"/>
    </row>
    <row r="77" spans="1:21" ht="15">
      <c r="A77" s="42">
        <v>-4</v>
      </c>
      <c r="B77" s="14">
        <f t="shared" si="26"/>
        <v>7</v>
      </c>
      <c r="C77" s="10">
        <f t="shared" si="27"/>
        <v>5</v>
      </c>
      <c r="I77" s="10"/>
      <c r="K77" s="10"/>
      <c r="L77" s="6"/>
      <c r="M77" s="5"/>
      <c r="N77" s="5"/>
      <c r="O77" s="14"/>
      <c r="P77" s="13"/>
      <c r="Q77" s="6"/>
      <c r="R77" s="5"/>
      <c r="S77" s="5"/>
      <c r="T77" s="14"/>
      <c r="U77" s="13"/>
    </row>
    <row r="78" spans="1:21" ht="15">
      <c r="A78" s="42">
        <v>-3</v>
      </c>
      <c r="B78" s="14">
        <f t="shared" si="26"/>
        <v>6.5</v>
      </c>
      <c r="C78" s="10">
        <f t="shared" si="27"/>
        <v>5</v>
      </c>
      <c r="I78" s="10"/>
      <c r="K78" s="10"/>
      <c r="L78" s="6"/>
      <c r="M78" s="5"/>
      <c r="N78" s="5"/>
      <c r="O78" s="14"/>
      <c r="P78" s="13"/>
      <c r="Q78" s="6"/>
      <c r="R78" s="5"/>
      <c r="S78" s="5"/>
      <c r="T78" s="14"/>
      <c r="U78" s="13"/>
    </row>
    <row r="79" spans="1:21" ht="15">
      <c r="A79" s="42">
        <v>-2</v>
      </c>
      <c r="B79" s="14">
        <f t="shared" si="26"/>
        <v>6</v>
      </c>
      <c r="C79" s="10">
        <f t="shared" si="27"/>
        <v>5</v>
      </c>
      <c r="I79" s="10"/>
      <c r="K79" s="10"/>
      <c r="L79" s="6"/>
      <c r="M79" s="5"/>
      <c r="N79" s="5"/>
      <c r="O79" s="14"/>
      <c r="P79" s="13"/>
      <c r="Q79" s="6"/>
      <c r="R79" s="5"/>
      <c r="S79" s="5"/>
      <c r="T79" s="14"/>
      <c r="U79" s="13"/>
    </row>
    <row r="80" spans="1:21" ht="15">
      <c r="A80" s="42">
        <v>-1</v>
      </c>
      <c r="B80" s="14">
        <f t="shared" si="26"/>
        <v>5.5</v>
      </c>
      <c r="C80" s="10">
        <f t="shared" si="27"/>
        <v>5</v>
      </c>
      <c r="I80" s="10"/>
      <c r="K80" s="10"/>
      <c r="L80" s="6"/>
      <c r="M80" s="5"/>
      <c r="N80" s="5"/>
      <c r="O80" s="14"/>
      <c r="P80" s="13"/>
      <c r="Q80" s="6"/>
      <c r="R80" s="5"/>
      <c r="S80" s="5"/>
      <c r="T80" s="14"/>
      <c r="U80" s="13"/>
    </row>
    <row r="81" spans="1:21" ht="15">
      <c r="A81" s="42">
        <v>0</v>
      </c>
      <c r="B81" s="14">
        <f t="shared" si="26"/>
        <v>5</v>
      </c>
      <c r="C81" s="10">
        <f t="shared" si="27"/>
        <v>5</v>
      </c>
      <c r="I81" s="10"/>
      <c r="K81" s="10"/>
      <c r="L81" s="6"/>
      <c r="M81" s="5"/>
      <c r="N81" s="5"/>
      <c r="O81" s="14"/>
      <c r="P81" s="13"/>
      <c r="Q81" s="6"/>
      <c r="R81" s="5"/>
      <c r="S81" s="5"/>
      <c r="T81" s="14"/>
      <c r="U81" s="13"/>
    </row>
    <row r="82" spans="1:21" ht="15">
      <c r="A82" s="42">
        <v>1</v>
      </c>
      <c r="B82" s="14">
        <f t="shared" si="26"/>
        <v>4.5</v>
      </c>
      <c r="C82" s="10">
        <f t="shared" si="27"/>
        <v>5</v>
      </c>
      <c r="I82" s="10"/>
      <c r="K82" s="10"/>
      <c r="L82" s="6"/>
      <c r="M82" s="5"/>
      <c r="N82" s="5"/>
      <c r="O82" s="14"/>
      <c r="P82" s="13"/>
      <c r="Q82" s="6"/>
      <c r="R82" s="5"/>
      <c r="S82" s="5"/>
      <c r="T82" s="14"/>
      <c r="U82" s="13"/>
    </row>
    <row r="83" spans="1:21" ht="15">
      <c r="A83" s="42">
        <v>2</v>
      </c>
      <c r="B83" s="14">
        <f t="shared" si="26"/>
        <v>4</v>
      </c>
      <c r="C83" s="10">
        <f t="shared" si="27"/>
        <v>5</v>
      </c>
      <c r="I83" s="10"/>
      <c r="K83" s="10"/>
      <c r="L83" s="6"/>
      <c r="M83" s="5"/>
      <c r="N83" s="5"/>
      <c r="O83" s="14"/>
      <c r="P83" s="13"/>
      <c r="Q83" s="6"/>
      <c r="R83" s="5"/>
      <c r="S83" s="5"/>
      <c r="T83" s="14"/>
      <c r="U83" s="13"/>
    </row>
    <row r="84" spans="1:21" ht="15">
      <c r="A84" s="42">
        <v>3</v>
      </c>
      <c r="B84" s="14">
        <f t="shared" si="26"/>
        <v>3.5</v>
      </c>
      <c r="C84" s="10">
        <f t="shared" si="27"/>
        <v>5</v>
      </c>
      <c r="I84" s="10"/>
      <c r="K84" s="10"/>
      <c r="L84" s="6"/>
      <c r="M84" s="5"/>
      <c r="N84" s="5"/>
      <c r="O84" s="14"/>
      <c r="P84" s="13"/>
      <c r="Q84" s="6"/>
      <c r="R84" s="5"/>
      <c r="S84" s="5"/>
      <c r="T84" s="14"/>
      <c r="U84" s="13"/>
    </row>
    <row r="85" spans="1:21" ht="15">
      <c r="A85" s="42">
        <v>4</v>
      </c>
      <c r="B85" s="14">
        <f t="shared" si="26"/>
        <v>3</v>
      </c>
      <c r="C85" s="10">
        <f t="shared" si="27"/>
        <v>5</v>
      </c>
      <c r="I85" s="10"/>
      <c r="K85" s="10"/>
      <c r="L85" s="6"/>
      <c r="M85" s="5"/>
      <c r="N85" s="5"/>
      <c r="O85" s="14"/>
      <c r="P85" s="13"/>
      <c r="Q85" s="6"/>
      <c r="R85" s="5"/>
      <c r="S85" s="5"/>
      <c r="T85" s="14"/>
      <c r="U85" s="13"/>
    </row>
    <row r="86" spans="1:21" ht="15">
      <c r="A86" s="43">
        <v>5</v>
      </c>
      <c r="B86" s="58">
        <f t="shared" si="26"/>
        <v>2.5</v>
      </c>
      <c r="C86" s="35">
        <f t="shared" si="27"/>
        <v>5</v>
      </c>
      <c r="I86" s="10"/>
      <c r="K86" s="10"/>
      <c r="L86" s="6"/>
      <c r="M86" s="5"/>
      <c r="N86" s="5"/>
      <c r="O86" s="14"/>
      <c r="P86" s="13"/>
      <c r="Q86" s="6"/>
      <c r="R86" s="5"/>
      <c r="S86" s="5"/>
      <c r="T86" s="14"/>
      <c r="U86" s="13"/>
    </row>
    <row r="87" spans="9:21" ht="15">
      <c r="I87" s="10"/>
      <c r="K87" s="10"/>
      <c r="L87" s="6"/>
      <c r="M87" s="5"/>
      <c r="N87" s="5"/>
      <c r="O87" s="14"/>
      <c r="P87" s="13"/>
      <c r="Q87" s="6"/>
      <c r="R87" s="5"/>
      <c r="S87" s="5"/>
      <c r="T87" s="14"/>
      <c r="U87" s="13"/>
    </row>
    <row r="88" spans="9:21" ht="15">
      <c r="I88" s="10"/>
      <c r="K88" s="10"/>
      <c r="L88" s="6"/>
      <c r="M88" s="5"/>
      <c r="N88" s="5"/>
      <c r="O88" s="14"/>
      <c r="P88" s="13"/>
      <c r="Q88" s="6"/>
      <c r="R88" s="5"/>
      <c r="S88" s="5"/>
      <c r="T88" s="14"/>
      <c r="U88" s="13"/>
    </row>
    <row r="89" spans="9:21" ht="15">
      <c r="I89" s="10"/>
      <c r="K89" s="10"/>
      <c r="L89" s="6"/>
      <c r="M89" s="5"/>
      <c r="N89" s="5"/>
      <c r="O89" s="14"/>
      <c r="P89" s="13"/>
      <c r="Q89" s="6"/>
      <c r="R89" s="5"/>
      <c r="S89" s="5"/>
      <c r="T89" s="14"/>
      <c r="U89" s="13"/>
    </row>
    <row r="90" spans="9:21" ht="15">
      <c r="I90" s="10"/>
      <c r="K90" s="10"/>
      <c r="L90" s="6"/>
      <c r="M90" s="5"/>
      <c r="N90" s="5"/>
      <c r="O90" s="14"/>
      <c r="P90" s="13"/>
      <c r="Q90" s="6"/>
      <c r="R90" s="5"/>
      <c r="S90" s="5"/>
      <c r="T90" s="14"/>
      <c r="U90" s="13"/>
    </row>
    <row r="91" spans="9:21" ht="15">
      <c r="I91" s="10"/>
      <c r="K91" s="10"/>
      <c r="L91" s="6"/>
      <c r="M91" s="5"/>
      <c r="N91" s="5"/>
      <c r="O91" s="14"/>
      <c r="P91" s="13"/>
      <c r="Q91" s="6"/>
      <c r="R91" s="5"/>
      <c r="S91" s="5"/>
      <c r="T91" s="14"/>
      <c r="U91" s="13"/>
    </row>
    <row r="92" spans="9:21" ht="15">
      <c r="I92" s="10"/>
      <c r="K92" s="10"/>
      <c r="L92" s="6"/>
      <c r="M92" s="5"/>
      <c r="N92" s="5"/>
      <c r="O92" s="14"/>
      <c r="P92" s="13"/>
      <c r="Q92" s="6"/>
      <c r="R92" s="5"/>
      <c r="S92" s="5"/>
      <c r="T92" s="14"/>
      <c r="U92" s="13"/>
    </row>
    <row r="93" spans="9:21" ht="15">
      <c r="I93" s="10"/>
      <c r="K93" s="10"/>
      <c r="L93" s="6"/>
      <c r="M93" s="5"/>
      <c r="N93" s="5"/>
      <c r="O93" s="14"/>
      <c r="P93" s="13"/>
      <c r="Q93" s="6"/>
      <c r="R93" s="5"/>
      <c r="S93" s="5"/>
      <c r="T93" s="14"/>
      <c r="U93" s="13"/>
    </row>
    <row r="94" spans="9:21" ht="15">
      <c r="I94" s="10"/>
      <c r="K94" s="10"/>
      <c r="L94" s="6"/>
      <c r="M94" s="5"/>
      <c r="N94" s="5"/>
      <c r="O94" s="14"/>
      <c r="P94" s="13"/>
      <c r="Q94" s="6"/>
      <c r="R94" s="5"/>
      <c r="S94" s="5"/>
      <c r="T94" s="14"/>
      <c r="U94" s="13"/>
    </row>
    <row r="95" spans="9:21" ht="15">
      <c r="I95" s="10"/>
      <c r="K95" s="10"/>
      <c r="L95" s="6"/>
      <c r="M95" s="5"/>
      <c r="N95" s="5"/>
      <c r="O95" s="14"/>
      <c r="P95" s="13"/>
      <c r="Q95" s="6"/>
      <c r="R95" s="5"/>
      <c r="S95" s="5"/>
      <c r="T95" s="14"/>
      <c r="U95" s="13"/>
    </row>
    <row r="96" spans="9:21" ht="15">
      <c r="I96" s="10"/>
      <c r="K96" s="10"/>
      <c r="L96" s="6"/>
      <c r="M96" s="5"/>
      <c r="N96" s="5"/>
      <c r="O96" s="14"/>
      <c r="P96" s="13"/>
      <c r="Q96" s="6"/>
      <c r="R96" s="5"/>
      <c r="S96" s="5"/>
      <c r="T96" s="14"/>
      <c r="U96" s="13"/>
    </row>
    <row r="97" spans="9:21" ht="15">
      <c r="I97" s="10"/>
      <c r="K97" s="10"/>
      <c r="L97" s="6"/>
      <c r="M97" s="5"/>
      <c r="N97" s="5"/>
      <c r="O97" s="14"/>
      <c r="P97" s="13"/>
      <c r="Q97" s="6"/>
      <c r="R97" s="5"/>
      <c r="S97" s="5"/>
      <c r="T97" s="14"/>
      <c r="U97" s="13"/>
    </row>
    <row r="98" spans="9:21" ht="15">
      <c r="I98" s="10"/>
      <c r="K98" s="10"/>
      <c r="L98" s="6"/>
      <c r="M98" s="5"/>
      <c r="N98" s="5"/>
      <c r="O98" s="14"/>
      <c r="P98" s="13"/>
      <c r="Q98" s="6"/>
      <c r="R98" s="5"/>
      <c r="S98" s="5"/>
      <c r="T98" s="14"/>
      <c r="U98" s="13"/>
    </row>
    <row r="99" spans="9:21" ht="15">
      <c r="I99" s="10"/>
      <c r="K99" s="10"/>
      <c r="L99" s="6"/>
      <c r="M99" s="5"/>
      <c r="N99" s="5"/>
      <c r="O99" s="14"/>
      <c r="P99" s="13"/>
      <c r="Q99" s="6"/>
      <c r="R99" s="5"/>
      <c r="S99" s="5"/>
      <c r="T99" s="14"/>
      <c r="U99" s="13"/>
    </row>
    <row r="100" spans="9:21" ht="15">
      <c r="I100" s="10"/>
      <c r="K100" s="10"/>
      <c r="L100" s="6"/>
      <c r="M100" s="5"/>
      <c r="N100" s="5"/>
      <c r="O100" s="14"/>
      <c r="P100" s="13"/>
      <c r="Q100" s="6"/>
      <c r="R100" s="5"/>
      <c r="S100" s="5"/>
      <c r="T100" s="14"/>
      <c r="U100" s="13"/>
    </row>
    <row r="101" spans="9:21" ht="15">
      <c r="I101" s="10"/>
      <c r="K101" s="10"/>
      <c r="L101" s="6"/>
      <c r="M101" s="5"/>
      <c r="N101" s="5"/>
      <c r="O101" s="14"/>
      <c r="P101" s="13"/>
      <c r="Q101" s="6"/>
      <c r="R101" s="5"/>
      <c r="S101" s="5"/>
      <c r="T101" s="14"/>
      <c r="U101" s="13"/>
    </row>
    <row r="102" spans="9:21" ht="15">
      <c r="I102" s="10"/>
      <c r="K102" s="10"/>
      <c r="L102" s="6"/>
      <c r="M102" s="5"/>
      <c r="N102" s="5"/>
      <c r="O102" s="14"/>
      <c r="P102" s="13"/>
      <c r="Q102" s="6"/>
      <c r="R102" s="5"/>
      <c r="S102" s="5"/>
      <c r="T102" s="14"/>
      <c r="U102" s="13"/>
    </row>
    <row r="103" spans="9:21" ht="15">
      <c r="I103" s="10"/>
      <c r="K103" s="10"/>
      <c r="L103" s="6"/>
      <c r="M103" s="5"/>
      <c r="N103" s="5"/>
      <c r="O103" s="14"/>
      <c r="P103" s="13"/>
      <c r="Q103" s="6"/>
      <c r="R103" s="5"/>
      <c r="S103" s="5"/>
      <c r="T103" s="14"/>
      <c r="U103" s="13"/>
    </row>
    <row r="104" spans="9:21" ht="15">
      <c r="I104" s="10"/>
      <c r="K104" s="10"/>
      <c r="L104" s="6"/>
      <c r="M104" s="5"/>
      <c r="N104" s="5"/>
      <c r="O104" s="14"/>
      <c r="P104" s="13"/>
      <c r="Q104" s="6"/>
      <c r="R104" s="5"/>
      <c r="S104" s="5"/>
      <c r="T104" s="14"/>
      <c r="U104" s="13"/>
    </row>
    <row r="105" spans="9:21" ht="15">
      <c r="I105" s="10"/>
      <c r="K105" s="10"/>
      <c r="L105" s="6"/>
      <c r="M105" s="5"/>
      <c r="N105" s="5"/>
      <c r="O105" s="14"/>
      <c r="P105" s="13"/>
      <c r="Q105" s="6"/>
      <c r="R105" s="5"/>
      <c r="S105" s="5"/>
      <c r="T105" s="14"/>
      <c r="U105" s="13"/>
    </row>
    <row r="106" spans="9:21" ht="15">
      <c r="I106" s="10"/>
      <c r="K106" s="10"/>
      <c r="L106" s="6"/>
      <c r="M106" s="5"/>
      <c r="N106" s="5"/>
      <c r="O106" s="14"/>
      <c r="P106" s="13"/>
      <c r="Q106" s="6"/>
      <c r="R106" s="5"/>
      <c r="S106" s="5"/>
      <c r="T106" s="14"/>
      <c r="U106" s="13"/>
    </row>
    <row r="107" spans="9:21" ht="15">
      <c r="I107" s="10"/>
      <c r="K107" s="10"/>
      <c r="L107" s="6"/>
      <c r="M107" s="5"/>
      <c r="N107" s="5"/>
      <c r="O107" s="14"/>
      <c r="P107" s="13"/>
      <c r="Q107" s="6"/>
      <c r="R107" s="5"/>
      <c r="S107" s="5"/>
      <c r="T107" s="14"/>
      <c r="U107" s="13"/>
    </row>
    <row r="108" spans="9:21" ht="15">
      <c r="I108" s="10"/>
      <c r="K108" s="10"/>
      <c r="L108" s="6"/>
      <c r="M108" s="5"/>
      <c r="N108" s="5"/>
      <c r="O108" s="14"/>
      <c r="P108" s="13"/>
      <c r="Q108" s="6"/>
      <c r="R108" s="5"/>
      <c r="S108" s="5"/>
      <c r="T108" s="14"/>
      <c r="U108" s="13"/>
    </row>
    <row r="109" spans="9:21" ht="15">
      <c r="I109" s="10"/>
      <c r="K109" s="10"/>
      <c r="L109" s="6"/>
      <c r="M109" s="5"/>
      <c r="N109" s="5"/>
      <c r="O109" s="14"/>
      <c r="P109" s="13"/>
      <c r="Q109" s="6"/>
      <c r="R109" s="5"/>
      <c r="S109" s="5"/>
      <c r="T109" s="14"/>
      <c r="U109" s="13"/>
    </row>
    <row r="110" spans="9:21" ht="15">
      <c r="I110" s="10"/>
      <c r="K110" s="10"/>
      <c r="L110" s="6"/>
      <c r="M110" s="5"/>
      <c r="N110" s="5"/>
      <c r="O110" s="14"/>
      <c r="P110" s="13"/>
      <c r="Q110" s="6"/>
      <c r="R110" s="5"/>
      <c r="S110" s="5"/>
      <c r="T110" s="14"/>
      <c r="U110" s="13"/>
    </row>
    <row r="111" spans="9:21" ht="15">
      <c r="I111" s="10"/>
      <c r="K111" s="10"/>
      <c r="L111" s="6"/>
      <c r="M111" s="5"/>
      <c r="N111" s="5"/>
      <c r="O111" s="14"/>
      <c r="P111" s="13"/>
      <c r="Q111" s="6"/>
      <c r="R111" s="5"/>
      <c r="S111" s="5"/>
      <c r="T111" s="14"/>
      <c r="U111" s="13"/>
    </row>
    <row r="112" spans="9:21" ht="15">
      <c r="I112" s="10"/>
      <c r="K112" s="10"/>
      <c r="L112" s="6"/>
      <c r="M112" s="5"/>
      <c r="N112" s="5"/>
      <c r="O112" s="14"/>
      <c r="P112" s="13"/>
      <c r="Q112" s="6"/>
      <c r="R112" s="5"/>
      <c r="S112" s="5"/>
      <c r="T112" s="14"/>
      <c r="U112" s="13"/>
    </row>
    <row r="113" spans="9:21" ht="15">
      <c r="I113" s="10"/>
      <c r="K113" s="10"/>
      <c r="L113" s="6"/>
      <c r="M113" s="5"/>
      <c r="N113" s="5"/>
      <c r="O113" s="14"/>
      <c r="P113" s="13"/>
      <c r="Q113" s="6"/>
      <c r="R113" s="5"/>
      <c r="S113" s="5"/>
      <c r="T113" s="14"/>
      <c r="U113" s="13"/>
    </row>
    <row r="114" spans="9:21" ht="15">
      <c r="I114" s="10"/>
      <c r="K114" s="10"/>
      <c r="L114" s="6"/>
      <c r="M114" s="5"/>
      <c r="N114" s="5"/>
      <c r="O114" s="14"/>
      <c r="P114" s="13"/>
      <c r="Q114" s="6"/>
      <c r="R114" s="5"/>
      <c r="S114" s="5"/>
      <c r="T114" s="14"/>
      <c r="U114" s="13"/>
    </row>
    <row r="115" spans="9:21" ht="15">
      <c r="I115" s="10"/>
      <c r="K115" s="10"/>
      <c r="L115" s="6"/>
      <c r="M115" s="5"/>
      <c r="N115" s="5"/>
      <c r="O115" s="14"/>
      <c r="P115" s="13"/>
      <c r="Q115" s="6"/>
      <c r="R115" s="5"/>
      <c r="S115" s="5"/>
      <c r="T115" s="14"/>
      <c r="U115" s="13"/>
    </row>
    <row r="116" spans="9:21" ht="15">
      <c r="I116" s="10"/>
      <c r="K116" s="10"/>
      <c r="L116" s="6"/>
      <c r="M116" s="5"/>
      <c r="N116" s="5"/>
      <c r="O116" s="14"/>
      <c r="P116" s="13"/>
      <c r="Q116" s="6"/>
      <c r="R116" s="5"/>
      <c r="S116" s="5"/>
      <c r="T116" s="14"/>
      <c r="U116" s="13"/>
    </row>
    <row r="117" spans="9:21" ht="15">
      <c r="I117" s="10"/>
      <c r="K117" s="10"/>
      <c r="L117" s="6"/>
      <c r="M117" s="5"/>
      <c r="N117" s="5"/>
      <c r="O117" s="14"/>
      <c r="P117" s="13"/>
      <c r="Q117" s="6"/>
      <c r="R117" s="5"/>
      <c r="S117" s="5"/>
      <c r="T117" s="14"/>
      <c r="U117" s="13"/>
    </row>
    <row r="118" spans="9:21" ht="15">
      <c r="I118" s="10"/>
      <c r="K118" s="10"/>
      <c r="L118" s="6"/>
      <c r="M118" s="5"/>
      <c r="N118" s="5"/>
      <c r="O118" s="14"/>
      <c r="P118" s="13"/>
      <c r="Q118" s="6"/>
      <c r="R118" s="5"/>
      <c r="S118" s="5"/>
      <c r="T118" s="14"/>
      <c r="U118" s="13"/>
    </row>
    <row r="119" spans="9:21" ht="15">
      <c r="I119" s="10"/>
      <c r="K119" s="10"/>
      <c r="L119" s="6"/>
      <c r="M119" s="5"/>
      <c r="N119" s="5"/>
      <c r="O119" s="14"/>
      <c r="P119" s="13"/>
      <c r="Q119" s="6"/>
      <c r="R119" s="5"/>
      <c r="S119" s="5"/>
      <c r="T119" s="14"/>
      <c r="U119" s="13"/>
    </row>
    <row r="120" spans="9:21" ht="15">
      <c r="I120" s="10"/>
      <c r="K120" s="10"/>
      <c r="L120" s="6"/>
      <c r="M120" s="5"/>
      <c r="N120" s="5"/>
      <c r="O120" s="14"/>
      <c r="P120" s="13"/>
      <c r="Q120" s="6"/>
      <c r="R120" s="5"/>
      <c r="S120" s="5"/>
      <c r="T120" s="14"/>
      <c r="U120" s="13"/>
    </row>
    <row r="121" spans="9:21" ht="15">
      <c r="I121" s="10"/>
      <c r="K121" s="10"/>
      <c r="L121" s="6"/>
      <c r="M121" s="5"/>
      <c r="N121" s="5"/>
      <c r="O121" s="14"/>
      <c r="P121" s="13"/>
      <c r="Q121" s="6"/>
      <c r="R121" s="5"/>
      <c r="S121" s="5"/>
      <c r="T121" s="14"/>
      <c r="U121" s="13"/>
    </row>
    <row r="122" spans="9:21" ht="15">
      <c r="I122" s="10"/>
      <c r="K122" s="10"/>
      <c r="L122" s="6"/>
      <c r="M122" s="5"/>
      <c r="N122" s="5"/>
      <c r="O122" s="14"/>
      <c r="P122" s="13"/>
      <c r="Q122" s="6"/>
      <c r="R122" s="5"/>
      <c r="S122" s="5"/>
      <c r="T122" s="14"/>
      <c r="U122" s="13"/>
    </row>
    <row r="123" spans="9:21" ht="15">
      <c r="I123" s="10"/>
      <c r="K123" s="10"/>
      <c r="L123" s="6"/>
      <c r="M123" s="5"/>
      <c r="N123" s="5"/>
      <c r="O123" s="14"/>
      <c r="P123" s="13"/>
      <c r="Q123" s="6"/>
      <c r="R123" s="5"/>
      <c r="S123" s="5"/>
      <c r="T123" s="14"/>
      <c r="U123" s="13"/>
    </row>
    <row r="124" spans="9:21" ht="15">
      <c r="I124" s="10"/>
      <c r="K124" s="10"/>
      <c r="L124" s="6"/>
      <c r="M124" s="5"/>
      <c r="N124" s="5"/>
      <c r="O124" s="14"/>
      <c r="P124" s="13"/>
      <c r="Q124" s="6"/>
      <c r="R124" s="5"/>
      <c r="S124" s="5"/>
      <c r="T124" s="14"/>
      <c r="U124" s="13"/>
    </row>
    <row r="125" spans="9:21" ht="15">
      <c r="I125" s="10"/>
      <c r="K125" s="10"/>
      <c r="L125" s="6"/>
      <c r="M125" s="5"/>
      <c r="N125" s="5"/>
      <c r="O125" s="14"/>
      <c r="P125" s="13"/>
      <c r="Q125" s="6"/>
      <c r="R125" s="5"/>
      <c r="S125" s="5"/>
      <c r="T125" s="14"/>
      <c r="U125" s="13"/>
    </row>
    <row r="126" spans="9:21" ht="15">
      <c r="I126" s="10"/>
      <c r="K126" s="10"/>
      <c r="L126" s="6"/>
      <c r="M126" s="5"/>
      <c r="N126" s="5"/>
      <c r="O126" s="14"/>
      <c r="P126" s="13"/>
      <c r="Q126" s="6"/>
      <c r="R126" s="5"/>
      <c r="S126" s="5"/>
      <c r="T126" s="14"/>
      <c r="U126" s="13"/>
    </row>
    <row r="127" spans="9:21" ht="15">
      <c r="I127" s="10"/>
      <c r="K127" s="10"/>
      <c r="L127" s="6"/>
      <c r="M127" s="5"/>
      <c r="N127" s="5"/>
      <c r="O127" s="14"/>
      <c r="P127" s="13"/>
      <c r="Q127" s="6"/>
      <c r="R127" s="5"/>
      <c r="S127" s="5"/>
      <c r="T127" s="14"/>
      <c r="U127" s="13"/>
    </row>
    <row r="128" spans="9:21" ht="15">
      <c r="I128" s="10"/>
      <c r="K128" s="10"/>
      <c r="L128" s="6"/>
      <c r="M128" s="5"/>
      <c r="N128" s="5"/>
      <c r="O128" s="14"/>
      <c r="P128" s="13"/>
      <c r="Q128" s="6"/>
      <c r="R128" s="5"/>
      <c r="S128" s="5"/>
      <c r="T128" s="14"/>
      <c r="U128" s="13"/>
    </row>
    <row r="129" spans="9:21" ht="15">
      <c r="I129" s="10"/>
      <c r="K129" s="10"/>
      <c r="L129" s="6"/>
      <c r="M129" s="5"/>
      <c r="N129" s="5"/>
      <c r="O129" s="14"/>
      <c r="P129" s="13"/>
      <c r="Q129" s="6"/>
      <c r="R129" s="5"/>
      <c r="S129" s="5"/>
      <c r="T129" s="14"/>
      <c r="U129" s="13"/>
    </row>
    <row r="130" spans="9:21" ht="15">
      <c r="I130" s="10"/>
      <c r="K130" s="10"/>
      <c r="L130" s="6"/>
      <c r="M130" s="5"/>
      <c r="N130" s="5"/>
      <c r="O130" s="14"/>
      <c r="P130" s="13"/>
      <c r="Q130" s="6"/>
      <c r="R130" s="5"/>
      <c r="S130" s="5"/>
      <c r="T130" s="14"/>
      <c r="U130" s="13"/>
    </row>
    <row r="131" spans="9:21" ht="15">
      <c r="I131" s="10"/>
      <c r="K131" s="10"/>
      <c r="L131" s="6"/>
      <c r="M131" s="5"/>
      <c r="N131" s="5"/>
      <c r="O131" s="14"/>
      <c r="P131" s="13"/>
      <c r="Q131" s="6"/>
      <c r="R131" s="5"/>
      <c r="S131" s="5"/>
      <c r="T131" s="14"/>
      <c r="U131" s="13"/>
    </row>
    <row r="132" spans="9:21" ht="15">
      <c r="I132" s="10"/>
      <c r="K132" s="10"/>
      <c r="L132" s="6"/>
      <c r="M132" s="5"/>
      <c r="N132" s="5"/>
      <c r="O132" s="14"/>
      <c r="P132" s="13"/>
      <c r="Q132" s="6"/>
      <c r="R132" s="5"/>
      <c r="S132" s="5"/>
      <c r="T132" s="14"/>
      <c r="U132" s="13"/>
    </row>
    <row r="133" spans="9:21" ht="15">
      <c r="I133" s="10"/>
      <c r="K133" s="10"/>
      <c r="L133" s="6"/>
      <c r="M133" s="5"/>
      <c r="N133" s="5"/>
      <c r="O133" s="14"/>
      <c r="P133" s="13"/>
      <c r="Q133" s="6"/>
      <c r="R133" s="5"/>
      <c r="S133" s="5"/>
      <c r="T133" s="14"/>
      <c r="U133" s="13"/>
    </row>
    <row r="134" spans="9:21" ht="15">
      <c r="I134" s="10"/>
      <c r="K134" s="10"/>
      <c r="L134" s="6"/>
      <c r="M134" s="5"/>
      <c r="N134" s="5"/>
      <c r="O134" s="14"/>
      <c r="P134" s="13"/>
      <c r="Q134" s="6"/>
      <c r="R134" s="5"/>
      <c r="S134" s="5"/>
      <c r="T134" s="14"/>
      <c r="U134" s="13"/>
    </row>
    <row r="135" spans="9:21" ht="15">
      <c r="I135" s="10"/>
      <c r="K135" s="10"/>
      <c r="L135" s="6"/>
      <c r="M135" s="5"/>
      <c r="N135" s="5"/>
      <c r="O135" s="14"/>
      <c r="P135" s="13"/>
      <c r="Q135" s="6"/>
      <c r="R135" s="5"/>
      <c r="S135" s="5"/>
      <c r="T135" s="14"/>
      <c r="U135" s="13"/>
    </row>
    <row r="136" spans="9:21" ht="15">
      <c r="I136" s="10"/>
      <c r="K136" s="10"/>
      <c r="L136" s="6"/>
      <c r="M136" s="5"/>
      <c r="N136" s="5"/>
      <c r="O136" s="14"/>
      <c r="P136" s="13"/>
      <c r="Q136" s="6"/>
      <c r="R136" s="5"/>
      <c r="S136" s="5"/>
      <c r="T136" s="14"/>
      <c r="U136" s="13"/>
    </row>
    <row r="137" spans="9:21" ht="15">
      <c r="I137" s="10"/>
      <c r="K137" s="10"/>
      <c r="L137" s="6"/>
      <c r="M137" s="5"/>
      <c r="N137" s="5"/>
      <c r="O137" s="14"/>
      <c r="P137" s="13"/>
      <c r="Q137" s="6"/>
      <c r="R137" s="5"/>
      <c r="S137" s="5"/>
      <c r="T137" s="14"/>
      <c r="U137" s="13"/>
    </row>
    <row r="138" spans="9:21" ht="15">
      <c r="I138" s="10"/>
      <c r="K138" s="10"/>
      <c r="L138" s="6"/>
      <c r="M138" s="5"/>
      <c r="N138" s="5"/>
      <c r="O138" s="14"/>
      <c r="P138" s="13"/>
      <c r="Q138" s="6"/>
      <c r="R138" s="5"/>
      <c r="S138" s="5"/>
      <c r="T138" s="14"/>
      <c r="U138" s="13"/>
    </row>
    <row r="139" spans="9:21" ht="15">
      <c r="I139" s="10"/>
      <c r="K139" s="10"/>
      <c r="L139" s="6"/>
      <c r="M139" s="5"/>
      <c r="N139" s="5"/>
      <c r="O139" s="14"/>
      <c r="P139" s="13"/>
      <c r="Q139" s="6"/>
      <c r="R139" s="5"/>
      <c r="S139" s="5"/>
      <c r="T139" s="14"/>
      <c r="U139" s="13"/>
    </row>
    <row r="140" spans="9:21" ht="15">
      <c r="I140" s="10"/>
      <c r="K140" s="10"/>
      <c r="L140" s="6"/>
      <c r="M140" s="5"/>
      <c r="N140" s="5"/>
      <c r="O140" s="14"/>
      <c r="P140" s="13"/>
      <c r="Q140" s="6"/>
      <c r="R140" s="5"/>
      <c r="S140" s="5"/>
      <c r="T140" s="14"/>
      <c r="U140" s="13"/>
    </row>
    <row r="141" spans="9:21" ht="15">
      <c r="I141" s="10"/>
      <c r="K141" s="10"/>
      <c r="L141" s="6"/>
      <c r="M141" s="5"/>
      <c r="N141" s="5"/>
      <c r="O141" s="14"/>
      <c r="P141" s="13"/>
      <c r="Q141" s="6"/>
      <c r="R141" s="5"/>
      <c r="S141" s="5"/>
      <c r="T141" s="14"/>
      <c r="U141" s="13"/>
    </row>
    <row r="142" spans="9:21" ht="15">
      <c r="I142" s="10"/>
      <c r="K142" s="10"/>
      <c r="L142" s="6"/>
      <c r="M142" s="5"/>
      <c r="N142" s="5"/>
      <c r="O142" s="14"/>
      <c r="P142" s="13"/>
      <c r="Q142" s="6"/>
      <c r="R142" s="5"/>
      <c r="S142" s="5"/>
      <c r="T142" s="14"/>
      <c r="U142" s="13"/>
    </row>
    <row r="143" spans="9:21" ht="15">
      <c r="I143" s="10"/>
      <c r="K143" s="10"/>
      <c r="L143" s="6"/>
      <c r="M143" s="5"/>
      <c r="N143" s="5"/>
      <c r="O143" s="14"/>
      <c r="P143" s="13"/>
      <c r="Q143" s="6"/>
      <c r="R143" s="5"/>
      <c r="S143" s="5"/>
      <c r="T143" s="14"/>
      <c r="U143" s="13"/>
    </row>
    <row r="144" spans="9:21" ht="15">
      <c r="I144" s="10"/>
      <c r="K144" s="10"/>
      <c r="L144" s="6"/>
      <c r="M144" s="5"/>
      <c r="N144" s="5"/>
      <c r="O144" s="14"/>
      <c r="P144" s="13"/>
      <c r="Q144" s="6"/>
      <c r="R144" s="5"/>
      <c r="S144" s="5"/>
      <c r="T144" s="14"/>
      <c r="U144" s="13"/>
    </row>
    <row r="145" spans="9:21" ht="15">
      <c r="I145" s="10"/>
      <c r="K145" s="10"/>
      <c r="L145" s="6"/>
      <c r="M145" s="5"/>
      <c r="N145" s="5"/>
      <c r="O145" s="14"/>
      <c r="P145" s="13"/>
      <c r="Q145" s="6"/>
      <c r="R145" s="5"/>
      <c r="S145" s="5"/>
      <c r="T145" s="14"/>
      <c r="U145" s="13"/>
    </row>
    <row r="146" spans="9:21" ht="15">
      <c r="I146" s="10"/>
      <c r="K146" s="10"/>
      <c r="L146" s="6"/>
      <c r="M146" s="5"/>
      <c r="N146" s="5"/>
      <c r="O146" s="14"/>
      <c r="P146" s="13"/>
      <c r="Q146" s="6"/>
      <c r="R146" s="5"/>
      <c r="S146" s="5"/>
      <c r="T146" s="14"/>
      <c r="U146" s="13"/>
    </row>
    <row r="147" spans="9:21" ht="15">
      <c r="I147" s="10"/>
      <c r="K147" s="10"/>
      <c r="L147" s="6"/>
      <c r="M147" s="5"/>
      <c r="N147" s="5"/>
      <c r="O147" s="14"/>
      <c r="P147" s="13"/>
      <c r="Q147" s="6"/>
      <c r="R147" s="5"/>
      <c r="S147" s="5"/>
      <c r="T147" s="14"/>
      <c r="U147" s="13"/>
    </row>
    <row r="148" spans="9:21" ht="15">
      <c r="I148" s="10"/>
      <c r="K148" s="10"/>
      <c r="L148" s="6"/>
      <c r="M148" s="5"/>
      <c r="N148" s="5"/>
      <c r="O148" s="14"/>
      <c r="P148" s="13"/>
      <c r="Q148" s="6"/>
      <c r="R148" s="5"/>
      <c r="S148" s="5"/>
      <c r="T148" s="14"/>
      <c r="U148" s="13"/>
    </row>
    <row r="149" spans="9:21" ht="15">
      <c r="I149" s="10"/>
      <c r="K149" s="10"/>
      <c r="L149" s="6"/>
      <c r="M149" s="5"/>
      <c r="N149" s="5"/>
      <c r="O149" s="14"/>
      <c r="P149" s="13"/>
      <c r="Q149" s="6"/>
      <c r="R149" s="5"/>
      <c r="S149" s="5"/>
      <c r="T149" s="14"/>
      <c r="U149" s="13"/>
    </row>
    <row r="150" spans="9:21" ht="15">
      <c r="I150" s="10"/>
      <c r="K150" s="10"/>
      <c r="L150" s="6"/>
      <c r="M150" s="5"/>
      <c r="N150" s="5"/>
      <c r="O150" s="14"/>
      <c r="P150" s="13"/>
      <c r="Q150" s="6"/>
      <c r="R150" s="5"/>
      <c r="S150" s="5"/>
      <c r="T150" s="14"/>
      <c r="U150" s="13"/>
    </row>
    <row r="151" spans="9:21" ht="15">
      <c r="I151" s="10"/>
      <c r="K151" s="10"/>
      <c r="L151" s="6"/>
      <c r="M151" s="5"/>
      <c r="N151" s="5"/>
      <c r="O151" s="14"/>
      <c r="P151" s="13"/>
      <c r="Q151" s="6"/>
      <c r="R151" s="5"/>
      <c r="S151" s="5"/>
      <c r="T151" s="14"/>
      <c r="U151" s="13"/>
    </row>
    <row r="152" spans="9:21" ht="15">
      <c r="I152" s="10"/>
      <c r="K152" s="10"/>
      <c r="L152" s="6"/>
      <c r="M152" s="5"/>
      <c r="N152" s="5"/>
      <c r="O152" s="14"/>
      <c r="P152" s="13"/>
      <c r="Q152" s="6"/>
      <c r="R152" s="5"/>
      <c r="S152" s="5"/>
      <c r="T152" s="14"/>
      <c r="U152" s="13"/>
    </row>
    <row r="153" spans="9:21" ht="15">
      <c r="I153" s="10"/>
      <c r="K153" s="10"/>
      <c r="L153" s="6"/>
      <c r="M153" s="5"/>
      <c r="N153" s="5"/>
      <c r="O153" s="14"/>
      <c r="P153" s="13"/>
      <c r="Q153" s="6"/>
      <c r="R153" s="5"/>
      <c r="S153" s="5"/>
      <c r="T153" s="14"/>
      <c r="U153" s="13"/>
    </row>
    <row r="154" spans="9:21" ht="15">
      <c r="I154" s="10"/>
      <c r="K154" s="10"/>
      <c r="L154" s="6"/>
      <c r="M154" s="5"/>
      <c r="N154" s="5"/>
      <c r="O154" s="14"/>
      <c r="P154" s="13"/>
      <c r="Q154" s="6"/>
      <c r="R154" s="5"/>
      <c r="S154" s="5"/>
      <c r="T154" s="14"/>
      <c r="U154" s="13"/>
    </row>
    <row r="155" spans="9:21" ht="15">
      <c r="I155" s="10"/>
      <c r="K155" s="10"/>
      <c r="L155" s="6"/>
      <c r="M155" s="5"/>
      <c r="N155" s="5"/>
      <c r="O155" s="14"/>
      <c r="P155" s="13"/>
      <c r="Q155" s="6"/>
      <c r="R155" s="5"/>
      <c r="S155" s="5"/>
      <c r="T155" s="14"/>
      <c r="U155" s="13"/>
    </row>
    <row r="156" spans="9:21" ht="15">
      <c r="I156" s="10"/>
      <c r="K156" s="10"/>
      <c r="L156" s="6"/>
      <c r="M156" s="5"/>
      <c r="N156" s="5"/>
      <c r="O156" s="14"/>
      <c r="P156" s="13"/>
      <c r="Q156" s="6"/>
      <c r="R156" s="5"/>
      <c r="S156" s="5"/>
      <c r="T156" s="14"/>
      <c r="U156" s="13"/>
    </row>
    <row r="157" spans="9:21" ht="15">
      <c r="I157" s="10"/>
      <c r="K157" s="10"/>
      <c r="L157" s="6"/>
      <c r="M157" s="5"/>
      <c r="N157" s="5"/>
      <c r="O157" s="14"/>
      <c r="P157" s="13"/>
      <c r="Q157" s="6"/>
      <c r="R157" s="5"/>
      <c r="S157" s="5"/>
      <c r="T157" s="14"/>
      <c r="U157" s="13"/>
    </row>
    <row r="158" spans="9:21" ht="15">
      <c r="I158" s="10"/>
      <c r="K158" s="10"/>
      <c r="L158" s="6"/>
      <c r="M158" s="5"/>
      <c r="N158" s="5"/>
      <c r="O158" s="14"/>
      <c r="P158" s="13"/>
      <c r="Q158" s="6"/>
      <c r="R158" s="5"/>
      <c r="S158" s="5"/>
      <c r="T158" s="14"/>
      <c r="U158" s="13"/>
    </row>
    <row r="159" spans="9:21" ht="15">
      <c r="I159" s="10"/>
      <c r="K159" s="10"/>
      <c r="L159" s="6"/>
      <c r="M159" s="5"/>
      <c r="N159" s="5"/>
      <c r="O159" s="14"/>
      <c r="P159" s="13"/>
      <c r="Q159" s="6"/>
      <c r="R159" s="5"/>
      <c r="S159" s="5"/>
      <c r="T159" s="14"/>
      <c r="U159" s="13"/>
    </row>
    <row r="160" spans="9:21" ht="15">
      <c r="I160" s="10"/>
      <c r="K160" s="10"/>
      <c r="L160" s="6"/>
      <c r="M160" s="5"/>
      <c r="N160" s="5"/>
      <c r="O160" s="14"/>
      <c r="P160" s="13"/>
      <c r="Q160" s="6"/>
      <c r="R160" s="5"/>
      <c r="S160" s="5"/>
      <c r="T160" s="14"/>
      <c r="U160" s="13"/>
    </row>
    <row r="161" spans="9:21" ht="15">
      <c r="I161" s="10"/>
      <c r="K161" s="10"/>
      <c r="L161" s="6"/>
      <c r="M161" s="5"/>
      <c r="N161" s="5"/>
      <c r="O161" s="14"/>
      <c r="P161" s="13"/>
      <c r="Q161" s="6"/>
      <c r="R161" s="5"/>
      <c r="S161" s="5"/>
      <c r="T161" s="14"/>
      <c r="U161" s="13"/>
    </row>
    <row r="162" spans="9:21" ht="15">
      <c r="I162" s="10"/>
      <c r="K162" s="10"/>
      <c r="L162" s="6"/>
      <c r="M162" s="5"/>
      <c r="N162" s="5"/>
      <c r="O162" s="14"/>
      <c r="P162" s="13"/>
      <c r="Q162" s="6"/>
      <c r="R162" s="5"/>
      <c r="S162" s="5"/>
      <c r="T162" s="14"/>
      <c r="U162" s="13"/>
    </row>
    <row r="163" spans="9:21" ht="15">
      <c r="I163" s="10"/>
      <c r="K163" s="10"/>
      <c r="L163" s="6"/>
      <c r="M163" s="5"/>
      <c r="N163" s="5"/>
      <c r="O163" s="14"/>
      <c r="P163" s="13"/>
      <c r="Q163" s="6"/>
      <c r="R163" s="5"/>
      <c r="S163" s="5"/>
      <c r="T163" s="14"/>
      <c r="U163" s="13"/>
    </row>
    <row r="164" spans="9:21" ht="15">
      <c r="I164" s="10"/>
      <c r="K164" s="10"/>
      <c r="L164" s="6"/>
      <c r="M164" s="5"/>
      <c r="N164" s="5"/>
      <c r="O164" s="14"/>
      <c r="P164" s="13"/>
      <c r="Q164" s="6"/>
      <c r="R164" s="5"/>
      <c r="S164" s="5"/>
      <c r="T164" s="14"/>
      <c r="U164" s="13"/>
    </row>
    <row r="165" spans="9:21" ht="15">
      <c r="I165" s="10"/>
      <c r="K165" s="10"/>
      <c r="L165" s="6"/>
      <c r="M165" s="5"/>
      <c r="N165" s="5"/>
      <c r="O165" s="14"/>
      <c r="P165" s="13"/>
      <c r="Q165" s="6"/>
      <c r="R165" s="5"/>
      <c r="S165" s="5"/>
      <c r="T165" s="14"/>
      <c r="U165" s="13"/>
    </row>
    <row r="166" spans="9:21" ht="15">
      <c r="I166" s="10"/>
      <c r="K166" s="10"/>
      <c r="L166" s="6"/>
      <c r="M166" s="5"/>
      <c r="N166" s="5"/>
      <c r="O166" s="14"/>
      <c r="P166" s="13"/>
      <c r="Q166" s="6"/>
      <c r="R166" s="5"/>
      <c r="S166" s="5"/>
      <c r="T166" s="14"/>
      <c r="U166" s="13"/>
    </row>
    <row r="167" spans="9:21" ht="15">
      <c r="I167" s="10"/>
      <c r="K167" s="10"/>
      <c r="L167" s="6"/>
      <c r="M167" s="5"/>
      <c r="N167" s="5"/>
      <c r="O167" s="14"/>
      <c r="P167" s="13"/>
      <c r="Q167" s="6"/>
      <c r="R167" s="5"/>
      <c r="S167" s="5"/>
      <c r="T167" s="14"/>
      <c r="U167" s="13"/>
    </row>
    <row r="168" spans="9:21" ht="15">
      <c r="I168" s="10"/>
      <c r="K168" s="10"/>
      <c r="L168" s="6"/>
      <c r="M168" s="5"/>
      <c r="N168" s="5"/>
      <c r="O168" s="14"/>
      <c r="P168" s="13"/>
      <c r="Q168" s="6"/>
      <c r="R168" s="5"/>
      <c r="S168" s="5"/>
      <c r="T168" s="14"/>
      <c r="U168" s="13"/>
    </row>
    <row r="169" spans="9:21" ht="15">
      <c r="I169" s="10"/>
      <c r="K169" s="10"/>
      <c r="L169" s="6"/>
      <c r="M169" s="5"/>
      <c r="N169" s="5"/>
      <c r="O169" s="14"/>
      <c r="P169" s="13"/>
      <c r="Q169" s="6"/>
      <c r="R169" s="5"/>
      <c r="S169" s="5"/>
      <c r="T169" s="14"/>
      <c r="U169" s="13"/>
    </row>
    <row r="170" spans="9:21" ht="15">
      <c r="I170" s="10"/>
      <c r="K170" s="10"/>
      <c r="L170" s="6"/>
      <c r="M170" s="5"/>
      <c r="N170" s="5"/>
      <c r="O170" s="14"/>
      <c r="P170" s="13"/>
      <c r="Q170" s="6"/>
      <c r="R170" s="5"/>
      <c r="S170" s="5"/>
      <c r="T170" s="14"/>
      <c r="U170" s="13"/>
    </row>
    <row r="171" spans="9:21" ht="15">
      <c r="I171" s="10"/>
      <c r="K171" s="10"/>
      <c r="L171" s="6"/>
      <c r="M171" s="5"/>
      <c r="N171" s="5"/>
      <c r="O171" s="14"/>
      <c r="P171" s="13"/>
      <c r="Q171" s="6"/>
      <c r="R171" s="5"/>
      <c r="S171" s="5"/>
      <c r="T171" s="14"/>
      <c r="U171" s="13"/>
    </row>
    <row r="172" spans="9:21" ht="15">
      <c r="I172" s="10"/>
      <c r="K172" s="10"/>
      <c r="L172" s="6"/>
      <c r="M172" s="5"/>
      <c r="N172" s="5"/>
      <c r="O172" s="14"/>
      <c r="P172" s="13"/>
      <c r="Q172" s="6"/>
      <c r="R172" s="5"/>
      <c r="S172" s="5"/>
      <c r="T172" s="14"/>
      <c r="U172" s="13"/>
    </row>
    <row r="173" spans="9:21" ht="15">
      <c r="I173" s="10"/>
      <c r="K173" s="10"/>
      <c r="L173" s="6"/>
      <c r="M173" s="5"/>
      <c r="N173" s="5"/>
      <c r="O173" s="14"/>
      <c r="P173" s="13"/>
      <c r="Q173" s="6"/>
      <c r="R173" s="5"/>
      <c r="S173" s="5"/>
      <c r="T173" s="14"/>
      <c r="U173" s="13"/>
    </row>
    <row r="174" spans="9:21" ht="15">
      <c r="I174" s="10"/>
      <c r="K174" s="10"/>
      <c r="L174" s="6"/>
      <c r="M174" s="5"/>
      <c r="N174" s="5"/>
      <c r="O174" s="14"/>
      <c r="P174" s="13"/>
      <c r="Q174" s="6"/>
      <c r="R174" s="5"/>
      <c r="S174" s="5"/>
      <c r="T174" s="14"/>
      <c r="U174" s="13"/>
    </row>
    <row r="175" spans="9:21" ht="15">
      <c r="I175" s="10"/>
      <c r="K175" s="10"/>
      <c r="L175" s="6"/>
      <c r="M175" s="5"/>
      <c r="N175" s="5"/>
      <c r="O175" s="14"/>
      <c r="P175" s="13"/>
      <c r="Q175" s="6"/>
      <c r="R175" s="5"/>
      <c r="S175" s="5"/>
      <c r="T175" s="14"/>
      <c r="U175" s="13"/>
    </row>
    <row r="176" spans="9:21" ht="15">
      <c r="I176" s="10"/>
      <c r="K176" s="10"/>
      <c r="L176" s="6"/>
      <c r="M176" s="5"/>
      <c r="N176" s="5"/>
      <c r="O176" s="14"/>
      <c r="P176" s="13"/>
      <c r="Q176" s="6"/>
      <c r="R176" s="5"/>
      <c r="S176" s="5"/>
      <c r="T176" s="14"/>
      <c r="U176" s="13"/>
    </row>
    <row r="177" spans="9:21" ht="15">
      <c r="I177" s="10"/>
      <c r="K177" s="10"/>
      <c r="L177" s="6"/>
      <c r="M177" s="5"/>
      <c r="N177" s="5"/>
      <c r="O177" s="14"/>
      <c r="P177" s="13"/>
      <c r="Q177" s="6"/>
      <c r="R177" s="5"/>
      <c r="S177" s="5"/>
      <c r="T177" s="14"/>
      <c r="U177" s="13"/>
    </row>
    <row r="178" spans="9:21" ht="15">
      <c r="I178" s="10"/>
      <c r="K178" s="10"/>
      <c r="L178" s="6"/>
      <c r="M178" s="5"/>
      <c r="N178" s="5"/>
      <c r="O178" s="14"/>
      <c r="P178" s="13"/>
      <c r="Q178" s="6"/>
      <c r="R178" s="5"/>
      <c r="S178" s="5"/>
      <c r="T178" s="14"/>
      <c r="U178" s="13"/>
    </row>
    <row r="179" spans="9:21" ht="15">
      <c r="I179" s="10"/>
      <c r="K179" s="10"/>
      <c r="L179" s="6"/>
      <c r="M179" s="5"/>
      <c r="N179" s="5"/>
      <c r="O179" s="14"/>
      <c r="P179" s="13"/>
      <c r="Q179" s="6"/>
      <c r="R179" s="5"/>
      <c r="S179" s="5"/>
      <c r="T179" s="14"/>
      <c r="U179" s="13"/>
    </row>
    <row r="180" spans="9:21" ht="15">
      <c r="I180" s="10"/>
      <c r="K180" s="10"/>
      <c r="L180" s="6"/>
      <c r="M180" s="5"/>
      <c r="N180" s="5"/>
      <c r="O180" s="14"/>
      <c r="P180" s="13"/>
      <c r="Q180" s="6"/>
      <c r="R180" s="5"/>
      <c r="S180" s="5"/>
      <c r="T180" s="14"/>
      <c r="U180" s="13"/>
    </row>
    <row r="181" spans="9:21" ht="15">
      <c r="I181" s="10"/>
      <c r="K181" s="10"/>
      <c r="L181" s="6"/>
      <c r="M181" s="5"/>
      <c r="N181" s="5"/>
      <c r="O181" s="14"/>
      <c r="P181" s="13"/>
      <c r="Q181" s="6"/>
      <c r="R181" s="5"/>
      <c r="S181" s="5"/>
      <c r="T181" s="14"/>
      <c r="U181" s="13"/>
    </row>
    <row r="182" spans="9:21" ht="15">
      <c r="I182" s="10"/>
      <c r="K182" s="10"/>
      <c r="L182" s="6"/>
      <c r="M182" s="5"/>
      <c r="N182" s="5"/>
      <c r="O182" s="14"/>
      <c r="P182" s="13"/>
      <c r="Q182" s="6"/>
      <c r="R182" s="5"/>
      <c r="S182" s="5"/>
      <c r="T182" s="14"/>
      <c r="U182" s="13"/>
    </row>
    <row r="183" spans="9:21" ht="15">
      <c r="I183" s="10"/>
      <c r="K183" s="10"/>
      <c r="L183" s="6"/>
      <c r="M183" s="5"/>
      <c r="N183" s="5"/>
      <c r="O183" s="14"/>
      <c r="P183" s="13"/>
      <c r="Q183" s="6"/>
      <c r="R183" s="5"/>
      <c r="S183" s="5"/>
      <c r="T183" s="14"/>
      <c r="U183" s="13"/>
    </row>
    <row r="184" spans="9:21" ht="15">
      <c r="I184" s="10"/>
      <c r="K184" s="10"/>
      <c r="L184" s="6"/>
      <c r="M184" s="5"/>
      <c r="N184" s="5"/>
      <c r="O184" s="14"/>
      <c r="P184" s="13"/>
      <c r="Q184" s="6"/>
      <c r="R184" s="5"/>
      <c r="S184" s="5"/>
      <c r="T184" s="14"/>
      <c r="U184" s="13"/>
    </row>
    <row r="185" spans="9:21" ht="15">
      <c r="I185" s="10"/>
      <c r="K185" s="10"/>
      <c r="L185" s="6"/>
      <c r="M185" s="5"/>
      <c r="N185" s="5"/>
      <c r="O185" s="14"/>
      <c r="P185" s="13"/>
      <c r="Q185" s="6"/>
      <c r="R185" s="5"/>
      <c r="S185" s="5"/>
      <c r="T185" s="14"/>
      <c r="U185" s="13"/>
    </row>
    <row r="186" spans="9:21" ht="15">
      <c r="I186" s="10"/>
      <c r="K186" s="10"/>
      <c r="L186" s="6"/>
      <c r="M186" s="5"/>
      <c r="N186" s="5"/>
      <c r="O186" s="14"/>
      <c r="P186" s="13"/>
      <c r="Q186" s="6"/>
      <c r="R186" s="5"/>
      <c r="S186" s="5"/>
      <c r="T186" s="14"/>
      <c r="U186" s="13"/>
    </row>
    <row r="187" spans="9:21" ht="15">
      <c r="I187" s="10"/>
      <c r="K187" s="10"/>
      <c r="L187" s="6"/>
      <c r="M187" s="5"/>
      <c r="N187" s="5"/>
      <c r="O187" s="14"/>
      <c r="P187" s="13"/>
      <c r="Q187" s="6"/>
      <c r="R187" s="5"/>
      <c r="S187" s="5"/>
      <c r="T187" s="14"/>
      <c r="U187" s="13"/>
    </row>
    <row r="188" spans="9:21" ht="15">
      <c r="I188" s="10"/>
      <c r="K188" s="10"/>
      <c r="L188" s="6"/>
      <c r="M188" s="5"/>
      <c r="N188" s="5"/>
      <c r="O188" s="14"/>
      <c r="P188" s="13"/>
      <c r="Q188" s="6"/>
      <c r="R188" s="5"/>
      <c r="S188" s="5"/>
      <c r="T188" s="14"/>
      <c r="U188" s="13"/>
    </row>
    <row r="189" spans="9:21" ht="15">
      <c r="I189" s="10"/>
      <c r="K189" s="10"/>
      <c r="L189" s="6"/>
      <c r="M189" s="5"/>
      <c r="N189" s="5"/>
      <c r="O189" s="14"/>
      <c r="P189" s="13"/>
      <c r="Q189" s="6"/>
      <c r="R189" s="5"/>
      <c r="S189" s="5"/>
      <c r="T189" s="14"/>
      <c r="U189" s="13"/>
    </row>
    <row r="190" spans="9:21" ht="15">
      <c r="I190" s="10"/>
      <c r="K190" s="10"/>
      <c r="L190" s="6"/>
      <c r="M190" s="5"/>
      <c r="N190" s="5"/>
      <c r="O190" s="14"/>
      <c r="P190" s="13"/>
      <c r="Q190" s="6"/>
      <c r="R190" s="5"/>
      <c r="S190" s="5"/>
      <c r="T190" s="14"/>
      <c r="U190" s="13"/>
    </row>
    <row r="191" spans="9:21" ht="15">
      <c r="I191" s="10"/>
      <c r="K191" s="10"/>
      <c r="L191" s="6"/>
      <c r="M191" s="5"/>
      <c r="N191" s="5"/>
      <c r="O191" s="14"/>
      <c r="P191" s="13"/>
      <c r="Q191" s="6"/>
      <c r="R191" s="5"/>
      <c r="S191" s="5"/>
      <c r="T191" s="14"/>
      <c r="U191" s="13"/>
    </row>
    <row r="192" spans="9:21" ht="15">
      <c r="I192" s="10"/>
      <c r="K192" s="10"/>
      <c r="L192" s="6"/>
      <c r="M192" s="5"/>
      <c r="N192" s="5"/>
      <c r="O192" s="14"/>
      <c r="P192" s="13"/>
      <c r="Q192" s="6"/>
      <c r="R192" s="5"/>
      <c r="S192" s="5"/>
      <c r="T192" s="14"/>
      <c r="U192" s="13"/>
    </row>
    <row r="193" spans="9:21" ht="15">
      <c r="I193" s="10"/>
      <c r="K193" s="10"/>
      <c r="L193" s="6"/>
      <c r="M193" s="5"/>
      <c r="N193" s="5"/>
      <c r="O193" s="14"/>
      <c r="P193" s="13"/>
      <c r="Q193" s="6"/>
      <c r="R193" s="5"/>
      <c r="S193" s="5"/>
      <c r="T193" s="14"/>
      <c r="U193" s="13"/>
    </row>
    <row r="194" spans="9:21" ht="15">
      <c r="I194" s="10"/>
      <c r="K194" s="10"/>
      <c r="L194" s="6"/>
      <c r="M194" s="5"/>
      <c r="N194" s="5"/>
      <c r="O194" s="14"/>
      <c r="P194" s="13"/>
      <c r="Q194" s="6"/>
      <c r="R194" s="5"/>
      <c r="S194" s="5"/>
      <c r="T194" s="14"/>
      <c r="U194" s="13"/>
    </row>
    <row r="195" spans="9:21" ht="15">
      <c r="I195" s="10"/>
      <c r="K195" s="10"/>
      <c r="L195" s="6"/>
      <c r="M195" s="5"/>
      <c r="N195" s="5"/>
      <c r="O195" s="14"/>
      <c r="P195" s="13"/>
      <c r="Q195" s="6"/>
      <c r="R195" s="5"/>
      <c r="S195" s="5"/>
      <c r="T195" s="14"/>
      <c r="U195" s="13"/>
    </row>
    <row r="196" spans="9:21" ht="15">
      <c r="I196" s="10"/>
      <c r="K196" s="10"/>
      <c r="L196" s="6"/>
      <c r="M196" s="5"/>
      <c r="N196" s="5"/>
      <c r="O196" s="14"/>
      <c r="P196" s="13"/>
      <c r="Q196" s="6"/>
      <c r="R196" s="5"/>
      <c r="S196" s="5"/>
      <c r="T196" s="14"/>
      <c r="U196" s="13"/>
    </row>
    <row r="197" spans="9:21" ht="15">
      <c r="I197" s="10"/>
      <c r="K197" s="10"/>
      <c r="L197" s="6"/>
      <c r="M197" s="5"/>
      <c r="N197" s="5"/>
      <c r="O197" s="14"/>
      <c r="P197" s="13"/>
      <c r="Q197" s="6"/>
      <c r="R197" s="5"/>
      <c r="S197" s="5"/>
      <c r="T197" s="14"/>
      <c r="U197" s="13"/>
    </row>
    <row r="198" spans="9:21" ht="15">
      <c r="I198" s="10"/>
      <c r="K198" s="10"/>
      <c r="L198" s="6"/>
      <c r="M198" s="5"/>
      <c r="N198" s="5"/>
      <c r="O198" s="14"/>
      <c r="P198" s="13"/>
      <c r="Q198" s="6"/>
      <c r="R198" s="5"/>
      <c r="S198" s="5"/>
      <c r="T198" s="14"/>
      <c r="U198" s="13"/>
    </row>
    <row r="199" spans="9:21" ht="15">
      <c r="I199" s="10"/>
      <c r="K199" s="10"/>
      <c r="L199" s="6"/>
      <c r="M199" s="5"/>
      <c r="N199" s="5"/>
      <c r="O199" s="14"/>
      <c r="P199" s="13"/>
      <c r="Q199" s="6"/>
      <c r="R199" s="5"/>
      <c r="S199" s="5"/>
      <c r="T199" s="14"/>
      <c r="U199" s="13"/>
    </row>
    <row r="200" spans="9:21" ht="15">
      <c r="I200" s="10"/>
      <c r="K200" s="10"/>
      <c r="L200" s="6"/>
      <c r="M200" s="5"/>
      <c r="N200" s="5"/>
      <c r="O200" s="14"/>
      <c r="P200" s="13"/>
      <c r="Q200" s="6"/>
      <c r="R200" s="5"/>
      <c r="S200" s="5"/>
      <c r="T200" s="14"/>
      <c r="U200" s="13"/>
    </row>
    <row r="201" spans="9:21" ht="15">
      <c r="I201" s="10"/>
      <c r="K201" s="10"/>
      <c r="L201" s="6"/>
      <c r="M201" s="5"/>
      <c r="N201" s="5"/>
      <c r="O201" s="14"/>
      <c r="P201" s="13"/>
      <c r="Q201" s="6"/>
      <c r="R201" s="5"/>
      <c r="S201" s="5"/>
      <c r="T201" s="14"/>
      <c r="U201" s="13"/>
    </row>
    <row r="202" spans="9:21" ht="15">
      <c r="I202" s="10"/>
      <c r="K202" s="10"/>
      <c r="L202" s="6"/>
      <c r="M202" s="5"/>
      <c r="N202" s="5"/>
      <c r="O202" s="14"/>
      <c r="P202" s="13"/>
      <c r="Q202" s="6"/>
      <c r="R202" s="5"/>
      <c r="S202" s="5"/>
      <c r="T202" s="14"/>
      <c r="U202" s="13"/>
    </row>
    <row r="203" spans="9:21" ht="15">
      <c r="I203" s="10"/>
      <c r="K203" s="10"/>
      <c r="L203" s="6"/>
      <c r="M203" s="5"/>
      <c r="N203" s="5"/>
      <c r="O203" s="14"/>
      <c r="P203" s="13"/>
      <c r="Q203" s="6"/>
      <c r="R203" s="5"/>
      <c r="S203" s="5"/>
      <c r="T203" s="14"/>
      <c r="U203" s="13"/>
    </row>
    <row r="204" spans="9:21" ht="15">
      <c r="I204" s="10"/>
      <c r="K204" s="10"/>
      <c r="L204" s="6"/>
      <c r="M204" s="5"/>
      <c r="N204" s="5"/>
      <c r="O204" s="14"/>
      <c r="P204" s="13"/>
      <c r="Q204" s="6"/>
      <c r="R204" s="5"/>
      <c r="S204" s="5"/>
      <c r="T204" s="14"/>
      <c r="U204" s="13"/>
    </row>
    <row r="205" spans="9:21" ht="15">
      <c r="I205" s="10"/>
      <c r="K205" s="10"/>
      <c r="L205" s="6"/>
      <c r="M205" s="5"/>
      <c r="N205" s="5"/>
      <c r="O205" s="14"/>
      <c r="P205" s="13"/>
      <c r="Q205" s="6"/>
      <c r="R205" s="5"/>
      <c r="S205" s="5"/>
      <c r="T205" s="14"/>
      <c r="U205" s="13"/>
    </row>
    <row r="206" spans="9:21" ht="15">
      <c r="I206" s="10"/>
      <c r="K206" s="10"/>
      <c r="L206" s="6"/>
      <c r="M206" s="5"/>
      <c r="N206" s="5"/>
      <c r="O206" s="14"/>
      <c r="P206" s="13"/>
      <c r="Q206" s="6"/>
      <c r="R206" s="5"/>
      <c r="S206" s="5"/>
      <c r="T206" s="14"/>
      <c r="U206" s="13"/>
    </row>
    <row r="207" spans="9:21" ht="15">
      <c r="I207" s="10"/>
      <c r="K207" s="10"/>
      <c r="L207" s="6"/>
      <c r="M207" s="5"/>
      <c r="N207" s="5"/>
      <c r="O207" s="14"/>
      <c r="P207" s="13"/>
      <c r="Q207" s="6"/>
      <c r="R207" s="5"/>
      <c r="S207" s="5"/>
      <c r="T207" s="14"/>
      <c r="U207" s="13"/>
    </row>
    <row r="208" spans="9:21" ht="15">
      <c r="I208" s="10"/>
      <c r="K208" s="10"/>
      <c r="L208" s="6"/>
      <c r="M208" s="5"/>
      <c r="N208" s="5"/>
      <c r="O208" s="14"/>
      <c r="P208" s="13"/>
      <c r="Q208" s="6"/>
      <c r="R208" s="5"/>
      <c r="S208" s="5"/>
      <c r="T208" s="14"/>
      <c r="U208" s="13"/>
    </row>
    <row r="209" spans="9:21" ht="15">
      <c r="I209" s="10"/>
      <c r="K209" s="10"/>
      <c r="L209" s="6"/>
      <c r="M209" s="5"/>
      <c r="N209" s="5"/>
      <c r="O209" s="14"/>
      <c r="P209" s="13"/>
      <c r="Q209" s="6"/>
      <c r="R209" s="5"/>
      <c r="S209" s="5"/>
      <c r="T209" s="14"/>
      <c r="U209" s="13"/>
    </row>
    <row r="210" spans="9:21" ht="15">
      <c r="I210" s="10"/>
      <c r="K210" s="10"/>
      <c r="L210" s="6"/>
      <c r="M210" s="5"/>
      <c r="N210" s="5"/>
      <c r="O210" s="14"/>
      <c r="P210" s="13"/>
      <c r="Q210" s="6"/>
      <c r="R210" s="5"/>
      <c r="S210" s="5"/>
      <c r="T210" s="14"/>
      <c r="U210" s="13"/>
    </row>
    <row r="211" spans="9:21" ht="15">
      <c r="I211" s="10"/>
      <c r="K211" s="10"/>
      <c r="L211" s="6"/>
      <c r="M211" s="5"/>
      <c r="N211" s="5"/>
      <c r="O211" s="14"/>
      <c r="P211" s="13"/>
      <c r="Q211" s="6"/>
      <c r="R211" s="5"/>
      <c r="S211" s="5"/>
      <c r="T211" s="14"/>
      <c r="U211" s="13"/>
    </row>
    <row r="212" spans="9:21" ht="15">
      <c r="I212" s="10"/>
      <c r="K212" s="10"/>
      <c r="L212" s="6"/>
      <c r="M212" s="5"/>
      <c r="N212" s="5"/>
      <c r="O212" s="14"/>
      <c r="P212" s="13"/>
      <c r="Q212" s="6"/>
      <c r="R212" s="5"/>
      <c r="S212" s="5"/>
      <c r="T212" s="14"/>
      <c r="U212" s="13"/>
    </row>
    <row r="213" spans="9:21" ht="15">
      <c r="I213" s="10"/>
      <c r="K213" s="10"/>
      <c r="L213" s="6"/>
      <c r="M213" s="5"/>
      <c r="N213" s="5"/>
      <c r="O213" s="14"/>
      <c r="P213" s="13"/>
      <c r="Q213" s="6"/>
      <c r="R213" s="5"/>
      <c r="S213" s="5"/>
      <c r="T213" s="14"/>
      <c r="U213" s="13"/>
    </row>
    <row r="214" spans="9:21" ht="15">
      <c r="I214" s="10"/>
      <c r="K214" s="10"/>
      <c r="L214" s="6"/>
      <c r="M214" s="5"/>
      <c r="N214" s="5"/>
      <c r="O214" s="14"/>
      <c r="P214" s="13"/>
      <c r="Q214" s="6"/>
      <c r="R214" s="5"/>
      <c r="S214" s="5"/>
      <c r="T214" s="14"/>
      <c r="U214" s="13"/>
    </row>
    <row r="215" spans="9:21" ht="15">
      <c r="I215" s="10"/>
      <c r="K215" s="10"/>
      <c r="L215" s="6"/>
      <c r="M215" s="5"/>
      <c r="N215" s="5"/>
      <c r="O215" s="14"/>
      <c r="P215" s="13"/>
      <c r="Q215" s="6"/>
      <c r="R215" s="5"/>
      <c r="S215" s="5"/>
      <c r="T215" s="14"/>
      <c r="U215" s="13"/>
    </row>
    <row r="216" spans="9:21" ht="15">
      <c r="I216" s="10"/>
      <c r="K216" s="10"/>
      <c r="L216" s="6"/>
      <c r="M216" s="5"/>
      <c r="N216" s="5"/>
      <c r="O216" s="14"/>
      <c r="P216" s="13"/>
      <c r="Q216" s="6"/>
      <c r="R216" s="5"/>
      <c r="S216" s="5"/>
      <c r="T216" s="14"/>
      <c r="U216" s="13"/>
    </row>
    <row r="217" spans="9:21" ht="15">
      <c r="I217" s="10"/>
      <c r="K217" s="10"/>
      <c r="L217" s="6"/>
      <c r="M217" s="5"/>
      <c r="N217" s="5"/>
      <c r="O217" s="14"/>
      <c r="P217" s="13"/>
      <c r="Q217" s="6"/>
      <c r="R217" s="5"/>
      <c r="S217" s="5"/>
      <c r="T217" s="14"/>
      <c r="U217" s="13"/>
    </row>
    <row r="218" spans="9:21" ht="15">
      <c r="I218" s="10"/>
      <c r="K218" s="10"/>
      <c r="L218" s="6"/>
      <c r="M218" s="5"/>
      <c r="N218" s="5"/>
      <c r="O218" s="14"/>
      <c r="P218" s="13"/>
      <c r="Q218" s="6"/>
      <c r="R218" s="5"/>
      <c r="S218" s="5"/>
      <c r="T218" s="14"/>
      <c r="U218" s="13"/>
    </row>
    <row r="219" spans="9:21" ht="15">
      <c r="I219" s="10"/>
      <c r="K219" s="10"/>
      <c r="L219" s="6"/>
      <c r="M219" s="5"/>
      <c r="N219" s="5"/>
      <c r="O219" s="14"/>
      <c r="P219" s="13"/>
      <c r="Q219" s="6"/>
      <c r="R219" s="5"/>
      <c r="S219" s="5"/>
      <c r="T219" s="14"/>
      <c r="U219" s="13"/>
    </row>
    <row r="220" spans="9:21" ht="15">
      <c r="I220" s="10"/>
      <c r="K220" s="10"/>
      <c r="L220" s="6"/>
      <c r="M220" s="5"/>
      <c r="N220" s="5"/>
      <c r="O220" s="14"/>
      <c r="P220" s="13"/>
      <c r="Q220" s="6"/>
      <c r="R220" s="5"/>
      <c r="S220" s="5"/>
      <c r="T220" s="14"/>
      <c r="U220" s="13"/>
    </row>
    <row r="221" spans="9:21" ht="15">
      <c r="I221" s="10"/>
      <c r="K221" s="10"/>
      <c r="L221" s="6"/>
      <c r="M221" s="5"/>
      <c r="N221" s="5"/>
      <c r="O221" s="14"/>
      <c r="P221" s="13"/>
      <c r="Q221" s="6"/>
      <c r="R221" s="5"/>
      <c r="S221" s="5"/>
      <c r="T221" s="14"/>
      <c r="U221" s="13"/>
    </row>
    <row r="222" spans="9:21" ht="15">
      <c r="I222" s="10"/>
      <c r="K222" s="10"/>
      <c r="L222" s="6"/>
      <c r="M222" s="5"/>
      <c r="N222" s="5"/>
      <c r="O222" s="14"/>
      <c r="P222" s="13"/>
      <c r="Q222" s="6"/>
      <c r="R222" s="5"/>
      <c r="S222" s="5"/>
      <c r="T222" s="14"/>
      <c r="U222" s="13"/>
    </row>
    <row r="223" spans="9:21" ht="15">
      <c r="I223" s="10"/>
      <c r="K223" s="10"/>
      <c r="L223" s="6"/>
      <c r="M223" s="5"/>
      <c r="N223" s="5"/>
      <c r="O223" s="14"/>
      <c r="P223" s="13"/>
      <c r="Q223" s="6"/>
      <c r="R223" s="5"/>
      <c r="S223" s="5"/>
      <c r="T223" s="14"/>
      <c r="U223" s="13"/>
    </row>
    <row r="224" spans="9:21" ht="15">
      <c r="I224" s="10"/>
      <c r="K224" s="10"/>
      <c r="L224" s="6"/>
      <c r="M224" s="5"/>
      <c r="N224" s="5"/>
      <c r="O224" s="14"/>
      <c r="P224" s="13"/>
      <c r="Q224" s="6"/>
      <c r="R224" s="5"/>
      <c r="S224" s="5"/>
      <c r="T224" s="14"/>
      <c r="U224" s="13"/>
    </row>
    <row r="225" spans="9:21" ht="15">
      <c r="I225" s="10"/>
      <c r="K225" s="10"/>
      <c r="L225" s="6"/>
      <c r="M225" s="5"/>
      <c r="N225" s="5"/>
      <c r="O225" s="14"/>
      <c r="P225" s="13"/>
      <c r="Q225" s="6"/>
      <c r="R225" s="5"/>
      <c r="S225" s="5"/>
      <c r="T225" s="14"/>
      <c r="U225" s="13"/>
    </row>
    <row r="226" spans="9:21" ht="15">
      <c r="I226" s="10"/>
      <c r="K226" s="10"/>
      <c r="L226" s="6"/>
      <c r="M226" s="5"/>
      <c r="N226" s="5"/>
      <c r="O226" s="14"/>
      <c r="P226" s="13"/>
      <c r="Q226" s="6"/>
      <c r="R226" s="5"/>
      <c r="S226" s="5"/>
      <c r="T226" s="14"/>
      <c r="U226" s="13"/>
    </row>
    <row r="227" spans="9:21" ht="15">
      <c r="I227" s="10"/>
      <c r="K227" s="10"/>
      <c r="L227" s="6"/>
      <c r="M227" s="5"/>
      <c r="N227" s="5"/>
      <c r="O227" s="14"/>
      <c r="P227" s="13"/>
      <c r="Q227" s="6"/>
      <c r="R227" s="5"/>
      <c r="S227" s="5"/>
      <c r="T227" s="14"/>
      <c r="U227" s="13"/>
    </row>
    <row r="228" spans="9:21" ht="15">
      <c r="I228" s="10"/>
      <c r="K228" s="10"/>
      <c r="L228" s="6"/>
      <c r="M228" s="5"/>
      <c r="N228" s="5"/>
      <c r="O228" s="14"/>
      <c r="P228" s="13"/>
      <c r="Q228" s="6"/>
      <c r="R228" s="5"/>
      <c r="S228" s="5"/>
      <c r="T228" s="14"/>
      <c r="U228" s="13"/>
    </row>
    <row r="229" spans="9:21" ht="15">
      <c r="I229" s="10"/>
      <c r="K229" s="10"/>
      <c r="L229" s="6"/>
      <c r="M229" s="5"/>
      <c r="N229" s="5"/>
      <c r="O229" s="14"/>
      <c r="P229" s="13"/>
      <c r="Q229" s="6"/>
      <c r="R229" s="5"/>
      <c r="S229" s="5"/>
      <c r="T229" s="14"/>
      <c r="U229" s="13"/>
    </row>
    <row r="230" spans="9:21" ht="15">
      <c r="I230" s="10"/>
      <c r="K230" s="10"/>
      <c r="L230" s="6"/>
      <c r="M230" s="5"/>
      <c r="N230" s="5"/>
      <c r="O230" s="14"/>
      <c r="P230" s="13"/>
      <c r="Q230" s="6"/>
      <c r="R230" s="5"/>
      <c r="S230" s="5"/>
      <c r="T230" s="14"/>
      <c r="U230" s="13"/>
    </row>
    <row r="231" spans="9:21" ht="15">
      <c r="I231" s="10"/>
      <c r="K231" s="10"/>
      <c r="L231" s="6"/>
      <c r="M231" s="5"/>
      <c r="N231" s="5"/>
      <c r="O231" s="14"/>
      <c r="P231" s="13"/>
      <c r="Q231" s="6"/>
      <c r="R231" s="5"/>
      <c r="S231" s="5"/>
      <c r="T231" s="14"/>
      <c r="U231" s="13"/>
    </row>
    <row r="232" spans="9:21" ht="15">
      <c r="I232" s="10"/>
      <c r="K232" s="10"/>
      <c r="L232" s="6"/>
      <c r="M232" s="5"/>
      <c r="N232" s="5"/>
      <c r="O232" s="14"/>
      <c r="P232" s="13"/>
      <c r="Q232" s="6"/>
      <c r="R232" s="5"/>
      <c r="S232" s="5"/>
      <c r="T232" s="14"/>
      <c r="U232" s="13"/>
    </row>
    <row r="233" spans="9:21" ht="15">
      <c r="I233" s="10"/>
      <c r="K233" s="10"/>
      <c r="L233" s="6"/>
      <c r="M233" s="5"/>
      <c r="N233" s="5"/>
      <c r="O233" s="14"/>
      <c r="P233" s="13"/>
      <c r="Q233" s="6"/>
      <c r="R233" s="5"/>
      <c r="S233" s="5"/>
      <c r="T233" s="14"/>
      <c r="U233" s="13"/>
    </row>
    <row r="234" spans="9:21" ht="15">
      <c r="I234" s="10"/>
      <c r="K234" s="10"/>
      <c r="L234" s="6"/>
      <c r="M234" s="5"/>
      <c r="N234" s="5"/>
      <c r="O234" s="14"/>
      <c r="P234" s="13"/>
      <c r="Q234" s="6"/>
      <c r="R234" s="5"/>
      <c r="S234" s="5"/>
      <c r="T234" s="14"/>
      <c r="U234" s="13"/>
    </row>
    <row r="235" spans="9:21" ht="15">
      <c r="I235" s="10"/>
      <c r="K235" s="10"/>
      <c r="L235" s="6"/>
      <c r="M235" s="5"/>
      <c r="N235" s="5"/>
      <c r="O235" s="14"/>
      <c r="P235" s="13"/>
      <c r="Q235" s="6"/>
      <c r="R235" s="5"/>
      <c r="S235" s="5"/>
      <c r="T235" s="14"/>
      <c r="U235" s="13"/>
    </row>
    <row r="236" spans="9:21" ht="15">
      <c r="I236" s="10"/>
      <c r="K236" s="10"/>
      <c r="L236" s="6"/>
      <c r="M236" s="5"/>
      <c r="N236" s="5"/>
      <c r="O236" s="14"/>
      <c r="P236" s="13"/>
      <c r="Q236" s="6"/>
      <c r="R236" s="5"/>
      <c r="S236" s="5"/>
      <c r="T236" s="14"/>
      <c r="U236" s="13"/>
    </row>
    <row r="237" spans="9:21" ht="15">
      <c r="I237" s="10"/>
      <c r="K237" s="10"/>
      <c r="L237" s="6"/>
      <c r="M237" s="5"/>
      <c r="N237" s="5"/>
      <c r="O237" s="14"/>
      <c r="P237" s="13"/>
      <c r="Q237" s="6"/>
      <c r="R237" s="5"/>
      <c r="S237" s="5"/>
      <c r="T237" s="14"/>
      <c r="U237" s="13"/>
    </row>
    <row r="238" spans="9:21" ht="15">
      <c r="I238" s="10"/>
      <c r="K238" s="10"/>
      <c r="L238" s="6"/>
      <c r="M238" s="5"/>
      <c r="N238" s="5"/>
      <c r="O238" s="14"/>
      <c r="P238" s="13"/>
      <c r="Q238" s="6"/>
      <c r="R238" s="5"/>
      <c r="S238" s="5"/>
      <c r="T238" s="14"/>
      <c r="U238" s="13"/>
    </row>
    <row r="239" spans="9:21" ht="15">
      <c r="I239" s="10"/>
      <c r="K239" s="10"/>
      <c r="L239" s="6"/>
      <c r="M239" s="5"/>
      <c r="N239" s="5"/>
      <c r="O239" s="14"/>
      <c r="P239" s="13"/>
      <c r="Q239" s="6"/>
      <c r="R239" s="5"/>
      <c r="S239" s="5"/>
      <c r="T239" s="14"/>
      <c r="U239" s="13"/>
    </row>
    <row r="240" spans="9:21" ht="15">
      <c r="I240" s="10"/>
      <c r="K240" s="10"/>
      <c r="L240" s="6"/>
      <c r="M240" s="5"/>
      <c r="N240" s="5"/>
      <c r="O240" s="14"/>
      <c r="P240" s="13"/>
      <c r="Q240" s="6"/>
      <c r="R240" s="5"/>
      <c r="S240" s="5"/>
      <c r="T240" s="14"/>
      <c r="U240" s="13"/>
    </row>
    <row r="241" spans="9:21" ht="15">
      <c r="I241" s="10"/>
      <c r="K241" s="10"/>
      <c r="L241" s="6"/>
      <c r="M241" s="5"/>
      <c r="N241" s="5"/>
      <c r="O241" s="14"/>
      <c r="P241" s="13"/>
      <c r="Q241" s="6"/>
      <c r="R241" s="5"/>
      <c r="S241" s="5"/>
      <c r="T241" s="14"/>
      <c r="U241" s="13"/>
    </row>
    <row r="242" spans="9:21" ht="15">
      <c r="I242" s="10"/>
      <c r="K242" s="10"/>
      <c r="L242" s="6"/>
      <c r="M242" s="5"/>
      <c r="N242" s="5"/>
      <c r="O242" s="14"/>
      <c r="P242" s="13"/>
      <c r="Q242" s="6"/>
      <c r="R242" s="5"/>
      <c r="S242" s="5"/>
      <c r="T242" s="14"/>
      <c r="U242" s="13"/>
    </row>
    <row r="243" spans="9:21" ht="15">
      <c r="I243" s="10"/>
      <c r="K243" s="10"/>
      <c r="L243" s="6"/>
      <c r="M243" s="5"/>
      <c r="N243" s="5"/>
      <c r="O243" s="14"/>
      <c r="P243" s="13"/>
      <c r="Q243" s="6"/>
      <c r="R243" s="5"/>
      <c r="S243" s="5"/>
      <c r="T243" s="14"/>
      <c r="U243" s="13"/>
    </row>
    <row r="244" spans="9:21" ht="15">
      <c r="I244" s="10"/>
      <c r="K244" s="10"/>
      <c r="L244" s="6"/>
      <c r="M244" s="5"/>
      <c r="N244" s="5"/>
      <c r="O244" s="14"/>
      <c r="P244" s="13"/>
      <c r="Q244" s="6"/>
      <c r="R244" s="5"/>
      <c r="S244" s="5"/>
      <c r="T244" s="14"/>
      <c r="U244" s="13"/>
    </row>
    <row r="245" spans="9:21" ht="15">
      <c r="I245" s="10"/>
      <c r="K245" s="10"/>
      <c r="L245" s="6"/>
      <c r="M245" s="5"/>
      <c r="N245" s="5"/>
      <c r="O245" s="14"/>
      <c r="P245" s="13"/>
      <c r="Q245" s="6"/>
      <c r="R245" s="5"/>
      <c r="S245" s="5"/>
      <c r="T245" s="14"/>
      <c r="U245" s="13"/>
    </row>
    <row r="246" spans="9:21" ht="15">
      <c r="I246" s="10"/>
      <c r="K246" s="10"/>
      <c r="L246" s="6"/>
      <c r="M246" s="5"/>
      <c r="N246" s="5"/>
      <c r="O246" s="14"/>
      <c r="P246" s="13"/>
      <c r="Q246" s="6"/>
      <c r="R246" s="5"/>
      <c r="S246" s="5"/>
      <c r="T246" s="14"/>
      <c r="U246" s="13"/>
    </row>
    <row r="247" spans="9:21" ht="15">
      <c r="I247" s="10"/>
      <c r="K247" s="10"/>
      <c r="L247" s="6"/>
      <c r="M247" s="5"/>
      <c r="N247" s="5"/>
      <c r="O247" s="14"/>
      <c r="P247" s="13"/>
      <c r="Q247" s="6"/>
      <c r="R247" s="5"/>
      <c r="S247" s="5"/>
      <c r="T247" s="14"/>
      <c r="U247" s="13"/>
    </row>
    <row r="248" spans="9:21" ht="15">
      <c r="I248" s="10"/>
      <c r="K248" s="10"/>
      <c r="L248" s="6"/>
      <c r="M248" s="5"/>
      <c r="N248" s="5"/>
      <c r="O248" s="14"/>
      <c r="P248" s="13"/>
      <c r="Q248" s="6"/>
      <c r="R248" s="5"/>
      <c r="S248" s="5"/>
      <c r="T248" s="14"/>
      <c r="U248" s="13"/>
    </row>
    <row r="249" spans="9:21" ht="15">
      <c r="I249" s="10"/>
      <c r="K249" s="10"/>
      <c r="L249" s="6"/>
      <c r="M249" s="5"/>
      <c r="N249" s="5"/>
      <c r="O249" s="14"/>
      <c r="P249" s="13"/>
      <c r="Q249" s="6"/>
      <c r="R249" s="5"/>
      <c r="S249" s="5"/>
      <c r="T249" s="14"/>
      <c r="U249" s="13"/>
    </row>
    <row r="250" spans="9:21" ht="15">
      <c r="I250" s="10"/>
      <c r="K250" s="10"/>
      <c r="L250" s="6"/>
      <c r="M250" s="5"/>
      <c r="N250" s="5"/>
      <c r="O250" s="14"/>
      <c r="P250" s="13"/>
      <c r="Q250" s="6"/>
      <c r="R250" s="5"/>
      <c r="S250" s="5"/>
      <c r="T250" s="14"/>
      <c r="U250" s="13"/>
    </row>
    <row r="251" spans="9:21" ht="15">
      <c r="I251" s="10"/>
      <c r="K251" s="10"/>
      <c r="L251" s="6"/>
      <c r="M251" s="5"/>
      <c r="N251" s="5"/>
      <c r="O251" s="14"/>
      <c r="P251" s="13"/>
      <c r="Q251" s="6"/>
      <c r="R251" s="5"/>
      <c r="S251" s="5"/>
      <c r="T251" s="14"/>
      <c r="U251" s="13"/>
    </row>
    <row r="252" spans="9:21" ht="15">
      <c r="I252" s="10"/>
      <c r="K252" s="10"/>
      <c r="L252" s="6"/>
      <c r="M252" s="5"/>
      <c r="N252" s="5"/>
      <c r="O252" s="14"/>
      <c r="P252" s="13"/>
      <c r="Q252" s="6"/>
      <c r="R252" s="5"/>
      <c r="S252" s="5"/>
      <c r="T252" s="14"/>
      <c r="U252" s="13"/>
    </row>
    <row r="253" spans="9:21" ht="15">
      <c r="I253" s="10"/>
      <c r="K253" s="10"/>
      <c r="L253" s="6"/>
      <c r="M253" s="5"/>
      <c r="N253" s="5"/>
      <c r="O253" s="14"/>
      <c r="P253" s="13"/>
      <c r="Q253" s="6"/>
      <c r="R253" s="5"/>
      <c r="S253" s="5"/>
      <c r="T253" s="14"/>
      <c r="U253" s="13"/>
    </row>
    <row r="254" spans="9:21" ht="15">
      <c r="I254" s="10"/>
      <c r="K254" s="10"/>
      <c r="L254" s="6"/>
      <c r="M254" s="5"/>
      <c r="N254" s="5"/>
      <c r="O254" s="14"/>
      <c r="P254" s="13"/>
      <c r="Q254" s="6"/>
      <c r="R254" s="5"/>
      <c r="S254" s="5"/>
      <c r="T254" s="14"/>
      <c r="U254" s="13"/>
    </row>
    <row r="255" spans="9:21" ht="15">
      <c r="I255" s="10"/>
      <c r="K255" s="10"/>
      <c r="L255" s="6"/>
      <c r="M255" s="5"/>
      <c r="N255" s="5"/>
      <c r="O255" s="14"/>
      <c r="P255" s="13"/>
      <c r="Q255" s="6"/>
      <c r="R255" s="5"/>
      <c r="S255" s="5"/>
      <c r="T255" s="14"/>
      <c r="U255" s="13"/>
    </row>
    <row r="256" spans="9:21" ht="15">
      <c r="I256" s="10"/>
      <c r="K256" s="10"/>
      <c r="L256" s="6"/>
      <c r="M256" s="5"/>
      <c r="N256" s="5"/>
      <c r="O256" s="14"/>
      <c r="P256" s="13"/>
      <c r="Q256" s="6"/>
      <c r="R256" s="5"/>
      <c r="S256" s="5"/>
      <c r="T256" s="14"/>
      <c r="U256" s="13"/>
    </row>
    <row r="257" spans="9:21" ht="15">
      <c r="I257" s="10"/>
      <c r="K257" s="10"/>
      <c r="L257" s="6"/>
      <c r="M257" s="5"/>
      <c r="N257" s="5"/>
      <c r="O257" s="14"/>
      <c r="P257" s="13"/>
      <c r="Q257" s="6"/>
      <c r="R257" s="5"/>
      <c r="S257" s="5"/>
      <c r="T257" s="14"/>
      <c r="U257" s="13"/>
    </row>
    <row r="258" spans="9:21" ht="15">
      <c r="I258" s="10"/>
      <c r="K258" s="10"/>
      <c r="L258" s="6"/>
      <c r="M258" s="5"/>
      <c r="N258" s="5"/>
      <c r="O258" s="14"/>
      <c r="P258" s="13"/>
      <c r="Q258" s="6"/>
      <c r="R258" s="5"/>
      <c r="S258" s="5"/>
      <c r="T258" s="14"/>
      <c r="U258" s="13"/>
    </row>
    <row r="259" spans="9:21" ht="15">
      <c r="I259" s="10"/>
      <c r="K259" s="10"/>
      <c r="L259" s="6"/>
      <c r="M259" s="5"/>
      <c r="N259" s="5"/>
      <c r="O259" s="14"/>
      <c r="P259" s="13"/>
      <c r="Q259" s="6"/>
      <c r="R259" s="5"/>
      <c r="S259" s="5"/>
      <c r="T259" s="14"/>
      <c r="U259" s="13"/>
    </row>
    <row r="260" spans="9:21" ht="15">
      <c r="I260" s="10"/>
      <c r="K260" s="10"/>
      <c r="L260" s="6"/>
      <c r="M260" s="5"/>
      <c r="N260" s="5"/>
      <c r="O260" s="14"/>
      <c r="P260" s="13"/>
      <c r="Q260" s="6"/>
      <c r="R260" s="5"/>
      <c r="S260" s="5"/>
      <c r="T260" s="14"/>
      <c r="U260" s="13"/>
    </row>
    <row r="261" spans="9:21" ht="15">
      <c r="I261" s="10"/>
      <c r="K261" s="10"/>
      <c r="L261" s="6"/>
      <c r="M261" s="5"/>
      <c r="N261" s="5"/>
      <c r="O261" s="14"/>
      <c r="P261" s="13"/>
      <c r="Q261" s="6"/>
      <c r="R261" s="5"/>
      <c r="S261" s="5"/>
      <c r="T261" s="14"/>
      <c r="U261" s="13"/>
    </row>
    <row r="262" spans="9:21" ht="15">
      <c r="I262" s="10"/>
      <c r="K262" s="10"/>
      <c r="L262" s="6"/>
      <c r="M262" s="5"/>
      <c r="N262" s="5"/>
      <c r="O262" s="14"/>
      <c r="P262" s="13"/>
      <c r="Q262" s="6"/>
      <c r="R262" s="5"/>
      <c r="S262" s="5"/>
      <c r="T262" s="14"/>
      <c r="U262" s="13"/>
    </row>
    <row r="263" spans="9:21" ht="15">
      <c r="I263" s="10"/>
      <c r="K263" s="10"/>
      <c r="L263" s="6"/>
      <c r="M263" s="5"/>
      <c r="N263" s="5"/>
      <c r="O263" s="14"/>
      <c r="P263" s="13"/>
      <c r="Q263" s="6"/>
      <c r="R263" s="5"/>
      <c r="S263" s="5"/>
      <c r="T263" s="14"/>
      <c r="U263" s="13"/>
    </row>
    <row r="264" spans="9:21" ht="15">
      <c r="I264" s="10"/>
      <c r="K264" s="10"/>
      <c r="L264" s="6"/>
      <c r="M264" s="5"/>
      <c r="N264" s="5"/>
      <c r="O264" s="14"/>
      <c r="P264" s="13"/>
      <c r="Q264" s="6"/>
      <c r="R264" s="5"/>
      <c r="S264" s="5"/>
      <c r="T264" s="14"/>
      <c r="U264" s="13"/>
    </row>
    <row r="265" spans="9:21" ht="15">
      <c r="I265" s="10"/>
      <c r="K265" s="10"/>
      <c r="L265" s="6"/>
      <c r="M265" s="5"/>
      <c r="N265" s="5"/>
      <c r="O265" s="14"/>
      <c r="P265" s="13"/>
      <c r="Q265" s="6"/>
      <c r="R265" s="5"/>
      <c r="S265" s="5"/>
      <c r="T265" s="14"/>
      <c r="U265" s="13"/>
    </row>
    <row r="266" spans="9:21" ht="15">
      <c r="I266" s="10"/>
      <c r="K266" s="10"/>
      <c r="L266" s="6"/>
      <c r="M266" s="5"/>
      <c r="N266" s="5"/>
      <c r="O266" s="14"/>
      <c r="P266" s="13"/>
      <c r="Q266" s="6"/>
      <c r="R266" s="5"/>
      <c r="S266" s="5"/>
      <c r="T266" s="14"/>
      <c r="U266" s="13"/>
    </row>
    <row r="267" spans="9:21" ht="15">
      <c r="I267" s="10"/>
      <c r="K267" s="10"/>
      <c r="L267" s="6"/>
      <c r="M267" s="5"/>
      <c r="N267" s="5"/>
      <c r="O267" s="14"/>
      <c r="P267" s="13"/>
      <c r="Q267" s="6"/>
      <c r="R267" s="5"/>
      <c r="S267" s="5"/>
      <c r="T267" s="14"/>
      <c r="U267" s="13"/>
    </row>
    <row r="268" spans="9:21" ht="15">
      <c r="I268" s="10"/>
      <c r="K268" s="10"/>
      <c r="L268" s="6"/>
      <c r="M268" s="5"/>
      <c r="N268" s="5"/>
      <c r="O268" s="14"/>
      <c r="P268" s="13"/>
      <c r="Q268" s="6"/>
      <c r="R268" s="5"/>
      <c r="S268" s="5"/>
      <c r="T268" s="14"/>
      <c r="U268" s="13"/>
    </row>
    <row r="269" spans="9:21" ht="15">
      <c r="I269" s="10"/>
      <c r="K269" s="10"/>
      <c r="L269" s="6"/>
      <c r="M269" s="5"/>
      <c r="N269" s="5"/>
      <c r="O269" s="14"/>
      <c r="P269" s="13"/>
      <c r="Q269" s="6"/>
      <c r="R269" s="5"/>
      <c r="S269" s="5"/>
      <c r="T269" s="14"/>
      <c r="U269" s="13"/>
    </row>
    <row r="270" spans="9:21" ht="15">
      <c r="I270" s="10"/>
      <c r="K270" s="10"/>
      <c r="L270" s="6"/>
      <c r="M270" s="5"/>
      <c r="N270" s="5"/>
      <c r="O270" s="14"/>
      <c r="P270" s="13"/>
      <c r="Q270" s="6"/>
      <c r="R270" s="5"/>
      <c r="S270" s="5"/>
      <c r="T270" s="14"/>
      <c r="U270" s="13"/>
    </row>
    <row r="271" spans="9:21" ht="15">
      <c r="I271" s="10"/>
      <c r="K271" s="10"/>
      <c r="L271" s="6"/>
      <c r="M271" s="5"/>
      <c r="N271" s="5"/>
      <c r="O271" s="14"/>
      <c r="P271" s="13"/>
      <c r="Q271" s="6"/>
      <c r="R271" s="5"/>
      <c r="S271" s="5"/>
      <c r="T271" s="14"/>
      <c r="U271" s="13"/>
    </row>
    <row r="272" spans="9:21" ht="15">
      <c r="I272" s="10"/>
      <c r="K272" s="10"/>
      <c r="L272" s="6"/>
      <c r="M272" s="5"/>
      <c r="N272" s="5"/>
      <c r="O272" s="14"/>
      <c r="P272" s="13"/>
      <c r="Q272" s="6"/>
      <c r="R272" s="5"/>
      <c r="S272" s="5"/>
      <c r="T272" s="14"/>
      <c r="U272" s="13"/>
    </row>
    <row r="273" spans="9:21" ht="15">
      <c r="I273" s="10"/>
      <c r="K273" s="10"/>
      <c r="L273" s="6"/>
      <c r="M273" s="5"/>
      <c r="N273" s="5"/>
      <c r="O273" s="14"/>
      <c r="P273" s="13"/>
      <c r="Q273" s="6"/>
      <c r="R273" s="5"/>
      <c r="S273" s="5"/>
      <c r="T273" s="14"/>
      <c r="U273" s="13"/>
    </row>
    <row r="274" spans="9:21" ht="15">
      <c r="I274" s="10"/>
      <c r="K274" s="10"/>
      <c r="L274" s="6"/>
      <c r="M274" s="5"/>
      <c r="N274" s="5"/>
      <c r="O274" s="14"/>
      <c r="P274" s="13"/>
      <c r="Q274" s="6"/>
      <c r="R274" s="5"/>
      <c r="S274" s="5"/>
      <c r="T274" s="14"/>
      <c r="U274" s="13"/>
    </row>
    <row r="275" spans="9:21" ht="15">
      <c r="I275" s="10"/>
      <c r="K275" s="10"/>
      <c r="L275" s="6"/>
      <c r="M275" s="5"/>
      <c r="N275" s="5"/>
      <c r="O275" s="14"/>
      <c r="P275" s="13"/>
      <c r="Q275" s="6"/>
      <c r="R275" s="5"/>
      <c r="S275" s="5"/>
      <c r="T275" s="14"/>
      <c r="U275" s="13"/>
    </row>
    <row r="276" spans="9:21" ht="15">
      <c r="I276" s="10"/>
      <c r="K276" s="10"/>
      <c r="L276" s="6"/>
      <c r="M276" s="5"/>
      <c r="N276" s="5"/>
      <c r="O276" s="14"/>
      <c r="P276" s="13"/>
      <c r="Q276" s="6"/>
      <c r="R276" s="5"/>
      <c r="S276" s="5"/>
      <c r="T276" s="14"/>
      <c r="U276" s="13"/>
    </row>
    <row r="277" spans="9:21" ht="15">
      <c r="I277" s="10"/>
      <c r="K277" s="10"/>
      <c r="L277" s="6"/>
      <c r="M277" s="5"/>
      <c r="N277" s="5"/>
      <c r="O277" s="14"/>
      <c r="P277" s="13"/>
      <c r="Q277" s="6"/>
      <c r="R277" s="5"/>
      <c r="S277" s="5"/>
      <c r="T277" s="14"/>
      <c r="U277" s="13"/>
    </row>
    <row r="278" spans="9:21" ht="15">
      <c r="I278" s="10"/>
      <c r="K278" s="10"/>
      <c r="L278" s="6"/>
      <c r="M278" s="5"/>
      <c r="N278" s="5"/>
      <c r="O278" s="14"/>
      <c r="P278" s="13"/>
      <c r="Q278" s="6"/>
      <c r="R278" s="5"/>
      <c r="S278" s="5"/>
      <c r="T278" s="14"/>
      <c r="U278" s="13"/>
    </row>
    <row r="279" spans="9:21" ht="15">
      <c r="I279" s="10"/>
      <c r="K279" s="10"/>
      <c r="L279" s="6"/>
      <c r="M279" s="5"/>
      <c r="N279" s="5"/>
      <c r="O279" s="14"/>
      <c r="P279" s="13"/>
      <c r="Q279" s="6"/>
      <c r="R279" s="5"/>
      <c r="S279" s="5"/>
      <c r="T279" s="14"/>
      <c r="U279" s="13"/>
    </row>
    <row r="280" spans="9:21" ht="15">
      <c r="I280" s="10"/>
      <c r="K280" s="10"/>
      <c r="L280" s="6"/>
      <c r="M280" s="5"/>
      <c r="N280" s="5"/>
      <c r="O280" s="14"/>
      <c r="P280" s="13"/>
      <c r="Q280" s="6"/>
      <c r="R280" s="5"/>
      <c r="S280" s="5"/>
      <c r="T280" s="14"/>
      <c r="U280" s="13"/>
    </row>
    <row r="281" spans="9:21" ht="15">
      <c r="I281" s="10"/>
      <c r="K281" s="10"/>
      <c r="L281" s="6"/>
      <c r="M281" s="5"/>
      <c r="N281" s="5"/>
      <c r="O281" s="14"/>
      <c r="P281" s="13"/>
      <c r="Q281" s="6"/>
      <c r="R281" s="5"/>
      <c r="S281" s="5"/>
      <c r="T281" s="14"/>
      <c r="U281" s="13"/>
    </row>
    <row r="282" spans="9:21" ht="15">
      <c r="I282" s="10"/>
      <c r="K282" s="10"/>
      <c r="L282" s="6"/>
      <c r="M282" s="5"/>
      <c r="N282" s="5"/>
      <c r="O282" s="14"/>
      <c r="P282" s="13"/>
      <c r="Q282" s="6"/>
      <c r="R282" s="5"/>
      <c r="S282" s="5"/>
      <c r="T282" s="14"/>
      <c r="U282" s="13"/>
    </row>
    <row r="283" spans="9:21" ht="15">
      <c r="I283" s="10"/>
      <c r="K283" s="10"/>
      <c r="L283" s="6"/>
      <c r="M283" s="5"/>
      <c r="N283" s="5"/>
      <c r="O283" s="14"/>
      <c r="P283" s="13"/>
      <c r="Q283" s="6"/>
      <c r="R283" s="5"/>
      <c r="S283" s="5"/>
      <c r="T283" s="14"/>
      <c r="U283" s="13"/>
    </row>
    <row r="284" spans="9:21" ht="15">
      <c r="I284" s="10"/>
      <c r="K284" s="10"/>
      <c r="L284" s="6"/>
      <c r="M284" s="5"/>
      <c r="N284" s="5"/>
      <c r="O284" s="14"/>
      <c r="P284" s="13"/>
      <c r="Q284" s="6"/>
      <c r="R284" s="5"/>
      <c r="S284" s="5"/>
      <c r="T284" s="14"/>
      <c r="U284" s="13"/>
    </row>
    <row r="285" spans="9:21" ht="15">
      <c r="I285" s="10"/>
      <c r="K285" s="10"/>
      <c r="L285" s="6"/>
      <c r="M285" s="5"/>
      <c r="N285" s="5"/>
      <c r="O285" s="14"/>
      <c r="P285" s="13"/>
      <c r="Q285" s="6"/>
      <c r="R285" s="5"/>
      <c r="S285" s="5"/>
      <c r="T285" s="14"/>
      <c r="U285" s="13"/>
    </row>
    <row r="286" spans="9:21" ht="15">
      <c r="I286" s="10"/>
      <c r="K286" s="10"/>
      <c r="L286" s="6"/>
      <c r="M286" s="5"/>
      <c r="N286" s="5"/>
      <c r="O286" s="14"/>
      <c r="P286" s="13"/>
      <c r="Q286" s="6"/>
      <c r="R286" s="5"/>
      <c r="S286" s="5"/>
      <c r="T286" s="14"/>
      <c r="U286" s="13"/>
    </row>
    <row r="287" spans="9:21" ht="15">
      <c r="I287" s="10"/>
      <c r="K287" s="10"/>
      <c r="L287" s="6"/>
      <c r="M287" s="5"/>
      <c r="N287" s="5"/>
      <c r="O287" s="14"/>
      <c r="P287" s="13"/>
      <c r="Q287" s="6"/>
      <c r="R287" s="5"/>
      <c r="S287" s="5"/>
      <c r="T287" s="14"/>
      <c r="U287" s="13"/>
    </row>
    <row r="288" spans="9:21" ht="15">
      <c r="I288" s="10"/>
      <c r="K288" s="10"/>
      <c r="L288" s="6"/>
      <c r="M288" s="5"/>
      <c r="N288" s="5"/>
      <c r="O288" s="14"/>
      <c r="P288" s="13"/>
      <c r="Q288" s="6"/>
      <c r="R288" s="5"/>
      <c r="S288" s="5"/>
      <c r="T288" s="14"/>
      <c r="U288" s="13"/>
    </row>
    <row r="289" spans="9:21" ht="15">
      <c r="I289" s="10"/>
      <c r="K289" s="10"/>
      <c r="L289" s="6"/>
      <c r="M289" s="5"/>
      <c r="N289" s="5"/>
      <c r="O289" s="14"/>
      <c r="P289" s="13"/>
      <c r="Q289" s="6"/>
      <c r="R289" s="5"/>
      <c r="S289" s="5"/>
      <c r="T289" s="14"/>
      <c r="U289" s="13"/>
    </row>
    <row r="290" spans="9:21" ht="15">
      <c r="I290" s="10"/>
      <c r="K290" s="10"/>
      <c r="L290" s="6"/>
      <c r="M290" s="5"/>
      <c r="N290" s="5"/>
      <c r="O290" s="14"/>
      <c r="P290" s="13"/>
      <c r="Q290" s="6"/>
      <c r="R290" s="5"/>
      <c r="S290" s="5"/>
      <c r="T290" s="14"/>
      <c r="U290" s="13"/>
    </row>
    <row r="291" spans="9:21" ht="15">
      <c r="I291" s="10"/>
      <c r="K291" s="10"/>
      <c r="L291" s="6"/>
      <c r="M291" s="5"/>
      <c r="N291" s="5"/>
      <c r="O291" s="14"/>
      <c r="P291" s="13"/>
      <c r="Q291" s="6"/>
      <c r="R291" s="5"/>
      <c r="S291" s="5"/>
      <c r="T291" s="14"/>
      <c r="U291" s="13"/>
    </row>
    <row r="292" spans="9:21" ht="15">
      <c r="I292" s="10"/>
      <c r="K292" s="10"/>
      <c r="L292" s="6"/>
      <c r="M292" s="5"/>
      <c r="N292" s="5"/>
      <c r="O292" s="14"/>
      <c r="P292" s="13"/>
      <c r="Q292" s="6"/>
      <c r="R292" s="5"/>
      <c r="S292" s="5"/>
      <c r="T292" s="14"/>
      <c r="U292" s="13"/>
    </row>
    <row r="293" spans="9:21" ht="15">
      <c r="I293" s="10"/>
      <c r="K293" s="10"/>
      <c r="L293" s="6"/>
      <c r="M293" s="5"/>
      <c r="N293" s="5"/>
      <c r="O293" s="14"/>
      <c r="P293" s="13"/>
      <c r="Q293" s="6"/>
      <c r="R293" s="5"/>
      <c r="S293" s="5"/>
      <c r="T293" s="14"/>
      <c r="U293" s="13"/>
    </row>
    <row r="294" spans="9:21" ht="15">
      <c r="I294" s="10"/>
      <c r="K294" s="10"/>
      <c r="L294" s="6"/>
      <c r="M294" s="5"/>
      <c r="N294" s="5"/>
      <c r="O294" s="14"/>
      <c r="P294" s="13"/>
      <c r="Q294" s="6"/>
      <c r="R294" s="5"/>
      <c r="S294" s="5"/>
      <c r="T294" s="14"/>
      <c r="U294" s="13"/>
    </row>
    <row r="295" spans="9:21" ht="15">
      <c r="I295" s="10"/>
      <c r="K295" s="10"/>
      <c r="L295" s="6"/>
      <c r="M295" s="5"/>
      <c r="N295" s="5"/>
      <c r="O295" s="14"/>
      <c r="P295" s="13"/>
      <c r="Q295" s="6"/>
      <c r="R295" s="5"/>
      <c r="S295" s="5"/>
      <c r="T295" s="14"/>
      <c r="U295" s="13"/>
    </row>
    <row r="296" spans="9:21" ht="15">
      <c r="I296" s="10"/>
      <c r="K296" s="10"/>
      <c r="L296" s="6"/>
      <c r="M296" s="5"/>
      <c r="N296" s="5"/>
      <c r="O296" s="14"/>
      <c r="P296" s="13"/>
      <c r="Q296" s="6"/>
      <c r="R296" s="5"/>
      <c r="S296" s="5"/>
      <c r="T296" s="14"/>
      <c r="U296" s="13"/>
    </row>
    <row r="297" spans="9:21" ht="15">
      <c r="I297" s="10"/>
      <c r="K297" s="10"/>
      <c r="L297" s="6"/>
      <c r="M297" s="5"/>
      <c r="N297" s="5"/>
      <c r="O297" s="14"/>
      <c r="P297" s="13"/>
      <c r="Q297" s="6"/>
      <c r="R297" s="5"/>
      <c r="S297" s="5"/>
      <c r="T297" s="14"/>
      <c r="U297" s="13"/>
    </row>
    <row r="298" spans="9:21" ht="15">
      <c r="I298" s="10"/>
      <c r="K298" s="10"/>
      <c r="L298" s="6"/>
      <c r="M298" s="5"/>
      <c r="N298" s="5"/>
      <c r="O298" s="14"/>
      <c r="P298" s="13"/>
      <c r="Q298" s="6"/>
      <c r="R298" s="5"/>
      <c r="S298" s="5"/>
      <c r="T298" s="14"/>
      <c r="U298" s="13"/>
    </row>
    <row r="299" spans="9:21" ht="15">
      <c r="I299" s="10"/>
      <c r="K299" s="10"/>
      <c r="L299" s="6"/>
      <c r="M299" s="5"/>
      <c r="N299" s="5"/>
      <c r="O299" s="14"/>
      <c r="P299" s="13"/>
      <c r="Q299" s="6"/>
      <c r="R299" s="5"/>
      <c r="S299" s="5"/>
      <c r="T299" s="14"/>
      <c r="U299" s="13"/>
    </row>
    <row r="300" spans="9:21" ht="15">
      <c r="I300" s="10"/>
      <c r="K300" s="10"/>
      <c r="L300" s="6"/>
      <c r="M300" s="5"/>
      <c r="N300" s="5"/>
      <c r="O300" s="14"/>
      <c r="P300" s="13"/>
      <c r="Q300" s="6"/>
      <c r="R300" s="5"/>
      <c r="S300" s="5"/>
      <c r="T300" s="14"/>
      <c r="U300" s="13"/>
    </row>
    <row r="301" spans="9:21" ht="15">
      <c r="I301" s="10"/>
      <c r="K301" s="10"/>
      <c r="L301" s="6"/>
      <c r="M301" s="5"/>
      <c r="N301" s="5"/>
      <c r="O301" s="14"/>
      <c r="P301" s="13"/>
      <c r="Q301" s="6"/>
      <c r="R301" s="5"/>
      <c r="S301" s="5"/>
      <c r="T301" s="14"/>
      <c r="U301" s="13"/>
    </row>
    <row r="302" spans="9:21" ht="15">
      <c r="I302" s="10"/>
      <c r="K302" s="10"/>
      <c r="L302" s="6"/>
      <c r="M302" s="5"/>
      <c r="N302" s="5"/>
      <c r="O302" s="14"/>
      <c r="P302" s="13"/>
      <c r="Q302" s="6"/>
      <c r="R302" s="5"/>
      <c r="S302" s="5"/>
      <c r="T302" s="14"/>
      <c r="U302" s="13"/>
    </row>
    <row r="303" spans="9:21" ht="15">
      <c r="I303" s="10"/>
      <c r="K303" s="10"/>
      <c r="L303" s="6"/>
      <c r="M303" s="5"/>
      <c r="N303" s="5"/>
      <c r="O303" s="14"/>
      <c r="P303" s="13"/>
      <c r="Q303" s="6"/>
      <c r="R303" s="5"/>
      <c r="S303" s="5"/>
      <c r="T303" s="14"/>
      <c r="U303" s="13"/>
    </row>
    <row r="304" spans="9:21" ht="15">
      <c r="I304" s="10"/>
      <c r="K304" s="10"/>
      <c r="L304" s="6"/>
      <c r="M304" s="5"/>
      <c r="N304" s="5"/>
      <c r="O304" s="14"/>
      <c r="P304" s="13"/>
      <c r="Q304" s="6"/>
      <c r="R304" s="5"/>
      <c r="S304" s="5"/>
      <c r="T304" s="14"/>
      <c r="U304" s="13"/>
    </row>
    <row r="305" spans="9:21" ht="15">
      <c r="I305" s="10"/>
      <c r="K305" s="10"/>
      <c r="L305" s="6"/>
      <c r="M305" s="5"/>
      <c r="N305" s="5"/>
      <c r="O305" s="14"/>
      <c r="P305" s="13"/>
      <c r="Q305" s="6"/>
      <c r="R305" s="5"/>
      <c r="S305" s="5"/>
      <c r="T305" s="14"/>
      <c r="U305" s="13"/>
    </row>
    <row r="306" spans="9:21" ht="15">
      <c r="I306" s="10"/>
      <c r="K306" s="10"/>
      <c r="L306" s="6"/>
      <c r="M306" s="5"/>
      <c r="N306" s="5"/>
      <c r="O306" s="14"/>
      <c r="P306" s="13"/>
      <c r="Q306" s="6"/>
      <c r="R306" s="5"/>
      <c r="S306" s="5"/>
      <c r="T306" s="14"/>
      <c r="U306" s="13"/>
    </row>
    <row r="307" spans="9:21" ht="15">
      <c r="I307" s="10"/>
      <c r="K307" s="10"/>
      <c r="L307" s="6"/>
      <c r="M307" s="5"/>
      <c r="N307" s="5"/>
      <c r="O307" s="14"/>
      <c r="P307" s="13"/>
      <c r="Q307" s="6"/>
      <c r="R307" s="5"/>
      <c r="S307" s="5"/>
      <c r="T307" s="14"/>
      <c r="U307" s="1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Alpanda</dc:creator>
  <cp:keywords/>
  <dc:description/>
  <cp:lastModifiedBy>ahonig</cp:lastModifiedBy>
  <dcterms:created xsi:type="dcterms:W3CDTF">2010-11-30T21:56:43Z</dcterms:created>
  <dcterms:modified xsi:type="dcterms:W3CDTF">2013-03-22T17:40:58Z</dcterms:modified>
  <cp:category/>
  <cp:version/>
  <cp:contentType/>
  <cp:contentStatus/>
</cp:coreProperties>
</file>